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730" yWindow="65506" windowWidth="10635" windowHeight="10620" activeTab="1"/>
  </bookViews>
  <sheets>
    <sheet name="schnittliste" sheetId="1" r:id="rId1"/>
    <sheet name="Ausdruck" sheetId="2" r:id="rId2"/>
  </sheets>
  <definedNames>
    <definedName name="\M">'Ausdruck'!#REF!</definedName>
    <definedName name="_xlnm.Print_Area" localSheetId="1">'Ausdruck'!$A$1:$I$33</definedName>
    <definedName name="_xlnm.Print_Area" localSheetId="0">'schnittliste'!$A$1:$AI$30</definedName>
  </definedNames>
  <calcPr fullCalcOnLoad="1" refMode="R1C1"/>
</workbook>
</file>

<file path=xl/sharedStrings.xml><?xml version="1.0" encoding="utf-8"?>
<sst xmlns="http://schemas.openxmlformats.org/spreadsheetml/2006/main" count="83" uniqueCount="80">
  <si>
    <t>Kulzinger Gerhard</t>
  </si>
  <si>
    <t>Höcherl Josef</t>
  </si>
  <si>
    <t>Kagerer Josef</t>
  </si>
  <si>
    <t>Widl Florian</t>
  </si>
  <si>
    <t>Zavaschi Sorin</t>
  </si>
  <si>
    <t>Kagerer Johann</t>
  </si>
  <si>
    <t>Stadler Wolfgang</t>
  </si>
  <si>
    <t>Zavaschi Michael</t>
  </si>
  <si>
    <t>Schnittliste</t>
  </si>
  <si>
    <t>Pörner Robert</t>
  </si>
  <si>
    <t>Heidrich Georg</t>
  </si>
  <si>
    <t>Leichtl Helmut</t>
  </si>
  <si>
    <t>Ponkratz Robert</t>
  </si>
  <si>
    <t>Leichtl Rita</t>
  </si>
  <si>
    <t>Schieber Norbert</t>
  </si>
  <si>
    <t>Eichenseher Theo</t>
  </si>
  <si>
    <t>Witt Michael</t>
  </si>
  <si>
    <t>Zieglmeier Roswitha</t>
  </si>
  <si>
    <t>A1</t>
  </si>
  <si>
    <t>A2</t>
  </si>
  <si>
    <t>A4</t>
  </si>
  <si>
    <t>A3</t>
  </si>
  <si>
    <t>Pörner Peter</t>
  </si>
  <si>
    <t>Platz</t>
  </si>
  <si>
    <t>M</t>
  </si>
  <si>
    <t>Gesamt-
kämpfe</t>
  </si>
  <si>
    <t>Gesamt-
Holz</t>
  </si>
  <si>
    <t>Anzahl 
Kämpfe</t>
  </si>
  <si>
    <t>Kämpfe 
Vorjahre</t>
  </si>
  <si>
    <t xml:space="preserve">Schnitt
</t>
  </si>
  <si>
    <t>Sport-Kegel-Klub Walhalla Donaustauf e.V.</t>
  </si>
  <si>
    <t xml:space="preserve">Ergebnisse aus dem Zeitraum </t>
  </si>
  <si>
    <t>Witt Romelia</t>
  </si>
  <si>
    <t>Rückrunde</t>
  </si>
  <si>
    <t>Vorrunde</t>
  </si>
  <si>
    <t>Sportkegelklub Walhalla Donaustauf e.V.</t>
  </si>
  <si>
    <t>Platz-</t>
  </si>
  <si>
    <t xml:space="preserve">           Name</t>
  </si>
  <si>
    <t>Gesamt-</t>
  </si>
  <si>
    <t>Durch-</t>
  </si>
  <si>
    <t>Kämpfe</t>
  </si>
  <si>
    <t xml:space="preserve">  Nr.</t>
  </si>
  <si>
    <t>schaft</t>
  </si>
  <si>
    <t xml:space="preserve"> </t>
  </si>
  <si>
    <t>Holzzahl</t>
  </si>
  <si>
    <t>schnitt</t>
  </si>
  <si>
    <t>kämpfe</t>
  </si>
  <si>
    <t>Der Vorstand</t>
  </si>
  <si>
    <t>Mann-</t>
  </si>
  <si>
    <t>Saison</t>
  </si>
  <si>
    <t>Donaustauf ,</t>
  </si>
  <si>
    <t>Zavaschi Cristina</t>
  </si>
  <si>
    <t>Spieler</t>
  </si>
  <si>
    <t>Aushelfer</t>
  </si>
  <si>
    <t>Link Karl-Heinz</t>
  </si>
  <si>
    <t>Stenrüter Heinz</t>
  </si>
  <si>
    <t>Brosch Annerose</t>
  </si>
  <si>
    <t>letzter Spieltag</t>
  </si>
  <si>
    <t>Spieltag</t>
  </si>
  <si>
    <t>letzter</t>
  </si>
  <si>
    <t>die Ergebnisse des letzten, aktuellen Spieltages sind in der Spalte "letzter Spieltag"</t>
  </si>
  <si>
    <t>die Ergebnisse des letzten Spieltages in der Spalte "letzter Spieltag"</t>
  </si>
  <si>
    <t xml:space="preserve"> und in der Vor- oder Rückrunde oder Aushelfer einzutragen.</t>
  </si>
  <si>
    <t>nach dem Eintragen von neuen Ergebnissen,</t>
  </si>
  <si>
    <t xml:space="preserve"> den Bereich (Spalte M mit letzter Spieltag und alle Spieler mit mindestens einem Ergebnis) markieren</t>
  </si>
  <si>
    <t>und dann nach Schnitt absteigend sortieren.</t>
  </si>
  <si>
    <t>Ergenisse in rot gehen zu 50 % in die Schnittberechnung ein, weil 50 Schub vollendet waren</t>
  </si>
  <si>
    <t>Herren 1</t>
  </si>
  <si>
    <t>Herren 2</t>
  </si>
  <si>
    <t>Herren 3</t>
  </si>
  <si>
    <t>Damen</t>
  </si>
  <si>
    <t>Querprüfung</t>
  </si>
  <si>
    <t>Differenz</t>
  </si>
  <si>
    <t>sind vor dem Eintrag neuer Ergebnisse zu löschen</t>
  </si>
  <si>
    <t>Saison 2012/2013</t>
  </si>
  <si>
    <t>Niebler Richard</t>
  </si>
  <si>
    <t>Kraus Robert</t>
  </si>
  <si>
    <t>Ergebnisse aus der Saison 2012/2013</t>
  </si>
  <si>
    <t>Schlehhuber Franz</t>
  </si>
  <si>
    <t>Saison Best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</si>
</sst>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]#,##0.00_);[Red]\([$€]#,##0.00\)"/>
    <numFmt numFmtId="165" formatCode="dd/mm/yy;@"/>
  </numFmts>
  <fonts count="65">
    <font>
      <sz val="10"/>
      <name val="MS Sans Serif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sz val="16"/>
      <color indexed="10"/>
      <name val="Arial Narrow"/>
      <family val="2"/>
    </font>
    <font>
      <b/>
      <sz val="30"/>
      <name val="Arial Narrow"/>
      <family val="2"/>
    </font>
    <font>
      <sz val="12"/>
      <name val="Arial"/>
      <family val="2"/>
    </font>
    <font>
      <b/>
      <u val="single"/>
      <sz val="28"/>
      <name val="Arial"/>
      <family val="2"/>
    </font>
    <font>
      <u val="single"/>
      <sz val="24"/>
      <name val="Arial"/>
      <family val="2"/>
    </font>
    <font>
      <sz val="24"/>
      <color indexed="12"/>
      <name val="Arial"/>
      <family val="2"/>
    </font>
    <font>
      <sz val="12"/>
      <color indexed="12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b/>
      <u val="single"/>
      <sz val="24"/>
      <name val="Arial"/>
      <family val="2"/>
    </font>
    <font>
      <b/>
      <sz val="20"/>
      <color indexed="12"/>
      <name val="Arial Narrow"/>
      <family val="2"/>
    </font>
    <font>
      <sz val="16"/>
      <color indexed="12"/>
      <name val="Arial Narrow"/>
      <family val="2"/>
    </font>
    <font>
      <sz val="14"/>
      <name val="Arial Narrow"/>
      <family val="2"/>
    </font>
    <font>
      <sz val="16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6.7"/>
      <color indexed="20"/>
      <name val="MS Sans Serif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6.7"/>
      <color indexed="12"/>
      <name val="MS Sans Serif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6"/>
      <color indexed="1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6.7"/>
      <color theme="11"/>
      <name val="MS Sans Serif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6.7"/>
      <color theme="10"/>
      <name val="MS Sans Serif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6"/>
      <color rgb="FFFF0000"/>
      <name val="Arial Narrow"/>
      <family val="2"/>
    </font>
    <font>
      <b/>
      <sz val="16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FEA8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04">
    <xf numFmtId="0" fontId="0" fillId="0" borderId="0" xfId="0" applyAlignment="1">
      <alignment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4" fillId="0" borderId="0" xfId="0" applyFont="1" applyBorder="1" applyAlignment="1">
      <alignment horizontal="center"/>
    </xf>
    <xf numFmtId="2" fontId="5" fillId="0" borderId="0" xfId="55" applyNumberFormat="1" applyFont="1">
      <alignment/>
      <protection/>
    </xf>
    <xf numFmtId="0" fontId="6" fillId="0" borderId="0" xfId="0" applyFont="1" applyBorder="1" applyAlignment="1">
      <alignment horizontal="left"/>
    </xf>
    <xf numFmtId="0" fontId="9" fillId="0" borderId="0" xfId="55" applyFont="1">
      <alignment/>
      <protection/>
    </xf>
    <xf numFmtId="165" fontId="9" fillId="0" borderId="0" xfId="55" applyNumberFormat="1" applyFont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0" xfId="55" applyFont="1">
      <alignment/>
      <protection/>
    </xf>
    <xf numFmtId="0" fontId="6" fillId="0" borderId="10" xfId="55" applyFont="1" applyBorder="1">
      <alignment/>
      <protection/>
    </xf>
    <xf numFmtId="0" fontId="6" fillId="0" borderId="11" xfId="55" applyFont="1" applyBorder="1">
      <alignment/>
      <protection/>
    </xf>
    <xf numFmtId="0" fontId="6" fillId="0" borderId="12" xfId="55" applyFont="1" applyBorder="1">
      <alignment/>
      <protection/>
    </xf>
    <xf numFmtId="0" fontId="8" fillId="0" borderId="13" xfId="0" applyFont="1" applyBorder="1" applyAlignment="1">
      <alignment horizontal="center"/>
    </xf>
    <xf numFmtId="2" fontId="6" fillId="0" borderId="14" xfId="55" applyNumberFormat="1" applyFont="1" applyBorder="1">
      <alignment/>
      <protection/>
    </xf>
    <xf numFmtId="2" fontId="8" fillId="0" borderId="15" xfId="55" applyNumberFormat="1" applyFont="1" applyBorder="1" applyAlignment="1">
      <alignment horizontal="center" wrapText="1"/>
      <protection/>
    </xf>
    <xf numFmtId="2" fontId="8" fillId="0" borderId="13" xfId="55" applyNumberFormat="1" applyFont="1" applyBorder="1" applyAlignment="1">
      <alignment horizontal="left" wrapText="1"/>
      <protection/>
    </xf>
    <xf numFmtId="2" fontId="8" fillId="0" borderId="16" xfId="55" applyNumberFormat="1" applyFont="1" applyBorder="1" applyAlignment="1">
      <alignment horizontal="right" wrapText="1"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55" applyFont="1" applyBorder="1" applyAlignment="1">
      <alignment horizontal="left"/>
      <protection/>
    </xf>
    <xf numFmtId="0" fontId="8" fillId="0" borderId="16" xfId="0" applyFont="1" applyBorder="1" applyAlignment="1">
      <alignment horizontal="left"/>
    </xf>
    <xf numFmtId="0" fontId="6" fillId="0" borderId="11" xfId="55" applyFont="1" applyFill="1" applyBorder="1">
      <alignment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12" xfId="55" applyFont="1" applyFill="1" applyBorder="1">
      <alignment/>
      <protection/>
    </xf>
    <xf numFmtId="0" fontId="8" fillId="0" borderId="0" xfId="0" applyFont="1" applyFill="1" applyBorder="1" applyAlignment="1">
      <alignment horizontal="center"/>
    </xf>
    <xf numFmtId="0" fontId="13" fillId="0" borderId="0" xfId="54" applyFont="1" applyAlignment="1">
      <alignment/>
      <protection/>
    </xf>
    <xf numFmtId="0" fontId="14" fillId="0" borderId="0" xfId="54" applyFont="1" applyAlignment="1">
      <alignment/>
      <protection/>
    </xf>
    <xf numFmtId="0" fontId="12" fillId="0" borderId="0" xfId="54" applyFont="1" applyAlignment="1">
      <alignment/>
      <protection/>
    </xf>
    <xf numFmtId="0" fontId="12" fillId="0" borderId="0" xfId="54" applyAlignment="1">
      <alignment/>
      <protection/>
    </xf>
    <xf numFmtId="0" fontId="16" fillId="0" borderId="0" xfId="54" applyFont="1" applyAlignment="1">
      <alignment/>
      <protection/>
    </xf>
    <xf numFmtId="0" fontId="17" fillId="0" borderId="0" xfId="54" applyFont="1" applyAlignment="1">
      <alignment/>
      <protection/>
    </xf>
    <xf numFmtId="0" fontId="12" fillId="0" borderId="0" xfId="54" applyFont="1" applyAlignment="1">
      <alignment horizontal="center"/>
      <protection/>
    </xf>
    <xf numFmtId="0" fontId="19" fillId="0" borderId="0" xfId="54" applyFont="1" applyAlignment="1">
      <alignment horizontal="center"/>
      <protection/>
    </xf>
    <xf numFmtId="0" fontId="12" fillId="0" borderId="0" xfId="54" applyFont="1" applyAlignment="1">
      <alignment horizontal="right"/>
      <protection/>
    </xf>
    <xf numFmtId="0" fontId="20" fillId="0" borderId="0" xfId="54" applyFont="1" applyAlignment="1">
      <alignment/>
      <protection/>
    </xf>
    <xf numFmtId="0" fontId="12" fillId="0" borderId="0" xfId="54" applyFont="1" applyAlignment="1">
      <alignment horizontal="left"/>
      <protection/>
    </xf>
    <xf numFmtId="0" fontId="19" fillId="0" borderId="0" xfId="54" applyFont="1" applyAlignment="1">
      <alignment horizontal="left"/>
      <protection/>
    </xf>
    <xf numFmtId="0" fontId="13" fillId="0" borderId="0" xfId="54" applyFont="1" applyAlignment="1">
      <alignment vertical="center"/>
      <protection/>
    </xf>
    <xf numFmtId="0" fontId="14" fillId="0" borderId="0" xfId="54" applyFont="1" applyAlignment="1">
      <alignment vertical="center"/>
      <protection/>
    </xf>
    <xf numFmtId="0" fontId="15" fillId="0" borderId="0" xfId="54" applyFont="1" applyAlignment="1">
      <alignment vertical="center"/>
      <protection/>
    </xf>
    <xf numFmtId="0" fontId="12" fillId="0" borderId="0" xfId="54" applyFont="1" applyAlignment="1">
      <alignment vertical="center"/>
      <protection/>
    </xf>
    <xf numFmtId="0" fontId="12" fillId="0" borderId="0" xfId="54" applyAlignment="1">
      <alignment vertical="center"/>
      <protection/>
    </xf>
    <xf numFmtId="0" fontId="17" fillId="0" borderId="0" xfId="54" applyFont="1" applyAlignment="1">
      <alignment vertical="center"/>
      <protection/>
    </xf>
    <xf numFmtId="0" fontId="18" fillId="0" borderId="0" xfId="54" applyFont="1" applyAlignment="1">
      <alignment vertical="center"/>
      <protection/>
    </xf>
    <xf numFmtId="14" fontId="18" fillId="0" borderId="0" xfId="54" applyNumberFormat="1" applyFont="1" applyAlignment="1" quotePrefix="1">
      <alignment vertical="center"/>
      <protection/>
    </xf>
    <xf numFmtId="0" fontId="16" fillId="0" borderId="0" xfId="54" applyFont="1" applyAlignment="1">
      <alignment vertical="center"/>
      <protection/>
    </xf>
    <xf numFmtId="1" fontId="12" fillId="0" borderId="0" xfId="54" applyNumberFormat="1" applyFont="1" applyAlignment="1">
      <alignment horizontal="center"/>
      <protection/>
    </xf>
    <xf numFmtId="3" fontId="12" fillId="0" borderId="0" xfId="54" applyNumberFormat="1" applyFont="1" applyAlignment="1">
      <alignment horizontal="center"/>
      <protection/>
    </xf>
    <xf numFmtId="2" fontId="18" fillId="0" borderId="0" xfId="54" applyNumberFormat="1" applyFont="1" applyAlignment="1">
      <alignment horizontal="center"/>
      <protection/>
    </xf>
    <xf numFmtId="3" fontId="19" fillId="0" borderId="0" xfId="54" applyNumberFormat="1" applyFont="1" applyAlignment="1">
      <alignment horizontal="center"/>
      <protection/>
    </xf>
    <xf numFmtId="0" fontId="17" fillId="0" borderId="0" xfId="54" applyFont="1" applyAlignment="1">
      <alignment horizontal="left" vertical="center"/>
      <protection/>
    </xf>
    <xf numFmtId="0" fontId="17" fillId="0" borderId="0" xfId="54" applyFont="1" applyAlignment="1">
      <alignment horizontal="right"/>
      <protection/>
    </xf>
    <xf numFmtId="0" fontId="6" fillId="0" borderId="14" xfId="55" applyFont="1" applyBorder="1">
      <alignment/>
      <protection/>
    </xf>
    <xf numFmtId="14" fontId="18" fillId="0" borderId="0" xfId="54" applyNumberFormat="1" applyFont="1" applyAlignment="1" quotePrefix="1">
      <alignment horizontal="right" vertical="center"/>
      <protection/>
    </xf>
    <xf numFmtId="0" fontId="17" fillId="0" borderId="0" xfId="54" applyFont="1" applyAlignment="1">
      <alignment horizontal="center" vertical="center"/>
      <protection/>
    </xf>
    <xf numFmtId="0" fontId="21" fillId="0" borderId="0" xfId="55" applyFont="1">
      <alignment/>
      <protection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0" fontId="6" fillId="0" borderId="19" xfId="55" applyFont="1" applyFill="1" applyBorder="1">
      <alignment/>
      <protection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0" xfId="55" applyFont="1">
      <alignment/>
      <protection/>
    </xf>
    <xf numFmtId="0" fontId="22" fillId="0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0" xfId="55" applyFont="1" applyBorder="1">
      <alignment/>
      <protection/>
    </xf>
    <xf numFmtId="0" fontId="6" fillId="0" borderId="11" xfId="55" applyFont="1" applyBorder="1" applyAlignment="1">
      <alignment horizontal="center"/>
      <protection/>
    </xf>
    <xf numFmtId="2" fontId="8" fillId="0" borderId="0" xfId="55" applyNumberFormat="1" applyFont="1" applyBorder="1" applyAlignment="1">
      <alignment horizontal="center" wrapText="1"/>
      <protection/>
    </xf>
    <xf numFmtId="0" fontId="7" fillId="0" borderId="17" xfId="0" applyFont="1" applyFill="1" applyBorder="1" applyAlignment="1">
      <alignment horizontal="center"/>
    </xf>
    <xf numFmtId="0" fontId="8" fillId="0" borderId="17" xfId="55" applyFont="1" applyFill="1" applyBorder="1" applyAlignment="1">
      <alignment horizontal="left"/>
      <protection/>
    </xf>
    <xf numFmtId="2" fontId="8" fillId="0" borderId="17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/>
    </xf>
    <xf numFmtId="0" fontId="8" fillId="0" borderId="17" xfId="55" applyFont="1" applyFill="1" applyBorder="1">
      <alignment/>
      <protection/>
    </xf>
    <xf numFmtId="2" fontId="8" fillId="3" borderId="15" xfId="55" applyNumberFormat="1" applyFont="1" applyFill="1" applyBorder="1" applyAlignment="1">
      <alignment horizontal="center" wrapText="1"/>
      <protection/>
    </xf>
    <xf numFmtId="1" fontId="8" fillId="3" borderId="17" xfId="0" applyNumberFormat="1" applyFont="1" applyFill="1" applyBorder="1" applyAlignment="1">
      <alignment horizontal="center" vertical="center"/>
    </xf>
    <xf numFmtId="1" fontId="63" fillId="0" borderId="0" xfId="0" applyNumberFormat="1" applyFont="1" applyFill="1" applyBorder="1" applyAlignment="1">
      <alignment horizontal="left" vertical="center"/>
    </xf>
    <xf numFmtId="0" fontId="63" fillId="0" borderId="0" xfId="55" applyFont="1">
      <alignment/>
      <protection/>
    </xf>
    <xf numFmtId="2" fontId="23" fillId="0" borderId="15" xfId="55" applyNumberFormat="1" applyFont="1" applyBorder="1" applyAlignment="1">
      <alignment wrapText="1"/>
      <protection/>
    </xf>
    <xf numFmtId="1" fontId="63" fillId="0" borderId="17" xfId="0" applyNumberFormat="1" applyFont="1" applyFill="1" applyBorder="1" applyAlignment="1">
      <alignment horizontal="center" vertical="center"/>
    </xf>
    <xf numFmtId="0" fontId="64" fillId="0" borderId="0" xfId="55" applyFont="1">
      <alignment/>
      <protection/>
    </xf>
    <xf numFmtId="0" fontId="7" fillId="33" borderId="0" xfId="55" applyFont="1" applyFill="1" applyAlignment="1">
      <alignment horizontal="left"/>
      <protection/>
    </xf>
    <xf numFmtId="1" fontId="3" fillId="33" borderId="0" xfId="55" applyNumberFormat="1" applyFont="1" applyFill="1">
      <alignment/>
      <protection/>
    </xf>
    <xf numFmtId="3" fontId="8" fillId="33" borderId="17" xfId="0" applyNumberFormat="1" applyFont="1" applyFill="1" applyBorder="1" applyAlignment="1">
      <alignment horizontal="center" vertical="center"/>
    </xf>
    <xf numFmtId="0" fontId="8" fillId="33" borderId="0" xfId="55" applyFont="1" applyFill="1">
      <alignment/>
      <protection/>
    </xf>
    <xf numFmtId="0" fontId="3" fillId="33" borderId="0" xfId="55" applyFont="1" applyFill="1">
      <alignment/>
      <protection/>
    </xf>
    <xf numFmtId="0" fontId="5" fillId="33" borderId="0" xfId="55" applyFont="1" applyFill="1" applyAlignment="1">
      <alignment horizontal="center"/>
      <protection/>
    </xf>
    <xf numFmtId="0" fontId="5" fillId="33" borderId="0" xfId="55" applyFont="1" applyFill="1">
      <alignment/>
      <protection/>
    </xf>
    <xf numFmtId="0" fontId="3" fillId="33" borderId="0" xfId="55" applyFont="1" applyFill="1" applyAlignment="1">
      <alignment horizontal="left"/>
      <protection/>
    </xf>
    <xf numFmtId="2" fontId="5" fillId="33" borderId="0" xfId="55" applyNumberFormat="1" applyFont="1" applyFill="1">
      <alignment/>
      <protection/>
    </xf>
    <xf numFmtId="1" fontId="8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64" fillId="0" borderId="17" xfId="0" applyFont="1" applyFill="1" applyBorder="1" applyAlignment="1">
      <alignment horizontal="center"/>
    </xf>
    <xf numFmtId="0" fontId="8" fillId="0" borderId="0" xfId="55" applyFont="1" applyAlignment="1">
      <alignment horizontal="center"/>
      <protection/>
    </xf>
    <xf numFmtId="1" fontId="24" fillId="0" borderId="0" xfId="55" applyNumberFormat="1" applyFont="1" applyAlignment="1">
      <alignment horizontal="center"/>
      <protection/>
    </xf>
    <xf numFmtId="0" fontId="24" fillId="0" borderId="0" xfId="55" applyFont="1" applyAlignment="1">
      <alignment wrapText="1"/>
      <protection/>
    </xf>
    <xf numFmtId="165" fontId="9" fillId="0" borderId="23" xfId="55" applyNumberFormat="1" applyFont="1" applyBorder="1" applyAlignment="1">
      <alignment horizontal="center"/>
      <protection/>
    </xf>
    <xf numFmtId="14" fontId="17" fillId="0" borderId="0" xfId="54" applyNumberFormat="1" applyFont="1" applyAlignment="1" quotePrefix="1">
      <alignment horizontal="left"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_BERICHT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8">
    <dxf>
      <font>
        <b/>
        <i val="0"/>
        <strike val="0"/>
      </font>
    </dxf>
    <dxf>
      <font>
        <b/>
        <i val="0"/>
        <color auto="1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7"/>
      </font>
    </dxf>
    <dxf>
      <font>
        <b/>
        <i val="0"/>
        <color rgb="FF008000"/>
      </font>
      <border/>
    </dxf>
    <dxf>
      <font>
        <b/>
        <i val="0"/>
        <color rgb="FF000000"/>
      </font>
      <border/>
    </dxf>
    <dxf>
      <font>
        <b/>
        <i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zoomScale="67" zoomScaleNormal="67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M4" sqref="AM4"/>
    </sheetView>
  </sheetViews>
  <sheetFormatPr defaultColWidth="11.421875" defaultRowHeight="12.75"/>
  <cols>
    <col min="1" max="1" width="5.421875" style="4" customWidth="1"/>
    <col min="2" max="2" width="5.28125" style="4" customWidth="1"/>
    <col min="3" max="3" width="23.8515625" style="3" customWidth="1"/>
    <col min="4" max="16" width="5.7109375" style="1" customWidth="1"/>
    <col min="17" max="18" width="5.7109375" style="2" customWidth="1"/>
    <col min="19" max="31" width="5.7109375" style="1" customWidth="1"/>
    <col min="32" max="32" width="10.8515625" style="5" bestFit="1" customWidth="1"/>
    <col min="33" max="33" width="11.421875" style="2" bestFit="1" customWidth="1"/>
    <col min="34" max="34" width="10.421875" style="1" bestFit="1" customWidth="1"/>
    <col min="35" max="35" width="10.8515625" style="1" bestFit="1" customWidth="1"/>
    <col min="36" max="36" width="10.140625" style="1" customWidth="1"/>
    <col min="37" max="37" width="11.421875" style="1" customWidth="1"/>
    <col min="38" max="38" width="4.00390625" style="1" customWidth="1"/>
    <col min="39" max="16384" width="11.421875" style="1" customWidth="1"/>
  </cols>
  <sheetData>
    <row r="1" ht="41.25" customHeight="1">
      <c r="A1" s="10" t="s">
        <v>30</v>
      </c>
    </row>
    <row r="2" spans="1:36" ht="41.25" customHeight="1">
      <c r="A2" s="6" t="s">
        <v>31</v>
      </c>
      <c r="G2" s="58" t="s">
        <v>74</v>
      </c>
      <c r="AF2" s="102"/>
      <c r="AG2" s="102"/>
      <c r="AH2" s="7"/>
      <c r="AI2" s="8"/>
      <c r="AJ2" s="8"/>
    </row>
    <row r="3" spans="1:37" s="11" customFormat="1" ht="27.75" customHeight="1">
      <c r="A3" s="20"/>
      <c r="B3" s="21"/>
      <c r="C3" s="22" t="s">
        <v>8</v>
      </c>
      <c r="D3" s="12" t="s">
        <v>34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24" t="s">
        <v>33</v>
      </c>
      <c r="Q3" s="25"/>
      <c r="R3" s="25"/>
      <c r="S3" s="24"/>
      <c r="T3" s="24"/>
      <c r="U3" s="24"/>
      <c r="V3" s="24"/>
      <c r="W3" s="24"/>
      <c r="X3" s="24"/>
      <c r="Y3" s="24"/>
      <c r="Z3" s="24"/>
      <c r="AA3" s="24"/>
      <c r="AB3" s="62" t="s">
        <v>53</v>
      </c>
      <c r="AC3" s="24"/>
      <c r="AD3" s="24"/>
      <c r="AE3" s="26"/>
      <c r="AF3" s="16"/>
      <c r="AG3" s="70"/>
      <c r="AH3" s="12"/>
      <c r="AI3" s="14"/>
      <c r="AJ3" s="55"/>
      <c r="AK3" s="55"/>
    </row>
    <row r="4" spans="1:39" ht="44.25" customHeight="1">
      <c r="A4" s="15" t="s">
        <v>23</v>
      </c>
      <c r="B4" s="9" t="s">
        <v>24</v>
      </c>
      <c r="C4" s="23" t="s">
        <v>52</v>
      </c>
      <c r="D4" s="15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7">
        <v>12</v>
      </c>
      <c r="P4" s="27">
        <v>13</v>
      </c>
      <c r="Q4" s="27">
        <v>14</v>
      </c>
      <c r="R4" s="27">
        <v>15</v>
      </c>
      <c r="S4" s="27">
        <v>16</v>
      </c>
      <c r="T4" s="27">
        <v>17</v>
      </c>
      <c r="U4" s="27">
        <v>18</v>
      </c>
      <c r="V4" s="27">
        <v>19</v>
      </c>
      <c r="W4" s="27">
        <v>20</v>
      </c>
      <c r="X4" s="27">
        <v>21</v>
      </c>
      <c r="Y4" s="27">
        <v>22</v>
      </c>
      <c r="Z4" s="27">
        <v>23</v>
      </c>
      <c r="AA4" s="27">
        <v>24</v>
      </c>
      <c r="AB4" s="65" t="s">
        <v>18</v>
      </c>
      <c r="AC4" s="66" t="s">
        <v>19</v>
      </c>
      <c r="AD4" s="66" t="s">
        <v>21</v>
      </c>
      <c r="AE4" s="67" t="s">
        <v>20</v>
      </c>
      <c r="AF4" s="17" t="s">
        <v>29</v>
      </c>
      <c r="AG4" s="71" t="s">
        <v>26</v>
      </c>
      <c r="AH4" s="18" t="s">
        <v>27</v>
      </c>
      <c r="AI4" s="19" t="s">
        <v>25</v>
      </c>
      <c r="AJ4" s="84" t="s">
        <v>28</v>
      </c>
      <c r="AK4" s="80" t="s">
        <v>57</v>
      </c>
      <c r="AM4" s="101" t="s">
        <v>79</v>
      </c>
    </row>
    <row r="5" spans="1:39" ht="20.25">
      <c r="A5" s="59">
        <v>1</v>
      </c>
      <c r="B5" s="72">
        <v>1</v>
      </c>
      <c r="C5" s="73" t="s">
        <v>7</v>
      </c>
      <c r="D5" s="60">
        <v>395</v>
      </c>
      <c r="E5" s="60">
        <v>442</v>
      </c>
      <c r="F5" s="60">
        <v>458</v>
      </c>
      <c r="G5" s="60">
        <v>450</v>
      </c>
      <c r="H5" s="60">
        <v>426</v>
      </c>
      <c r="I5" s="60">
        <v>435</v>
      </c>
      <c r="J5" s="60">
        <v>497</v>
      </c>
      <c r="K5" s="60">
        <v>457</v>
      </c>
      <c r="L5" s="60">
        <v>445</v>
      </c>
      <c r="M5" s="60">
        <v>446</v>
      </c>
      <c r="N5" s="60">
        <v>458</v>
      </c>
      <c r="O5" s="60"/>
      <c r="P5" s="60">
        <v>410</v>
      </c>
      <c r="Q5" s="60">
        <v>418</v>
      </c>
      <c r="R5" s="60">
        <v>461</v>
      </c>
      <c r="S5" s="60">
        <v>468</v>
      </c>
      <c r="T5" s="60">
        <v>430</v>
      </c>
      <c r="U5" s="60">
        <v>447</v>
      </c>
      <c r="V5" s="60">
        <v>465</v>
      </c>
      <c r="W5" s="60">
        <v>411</v>
      </c>
      <c r="X5" s="60"/>
      <c r="Y5" s="60">
        <v>437</v>
      </c>
      <c r="Z5" s="60">
        <v>422</v>
      </c>
      <c r="AA5" s="96">
        <v>461</v>
      </c>
      <c r="AB5" s="61"/>
      <c r="AC5" s="60"/>
      <c r="AD5" s="60"/>
      <c r="AE5" s="60"/>
      <c r="AF5" s="74">
        <f aca="true" t="shared" si="0" ref="AF5:AF30">IF(SUM(D5:AE5)&gt;0,ROUND(SUM(D5:AE5)/COUNT(D5:AE5),2),0)</f>
        <v>442.68</v>
      </c>
      <c r="AG5" s="75">
        <f aca="true" t="shared" si="1" ref="AG5:AG30">SUM(D5:AE5)</f>
        <v>9739</v>
      </c>
      <c r="AH5" s="76">
        <f aca="true" t="shared" si="2" ref="AH5:AH30">COUNT(D5:AE5)</f>
        <v>22</v>
      </c>
      <c r="AI5" s="77">
        <f aca="true" t="shared" si="3" ref="AI5:AI30">COUNT(D5:AE5)+AJ5</f>
        <v>110</v>
      </c>
      <c r="AJ5" s="76">
        <v>88</v>
      </c>
      <c r="AK5" s="81"/>
      <c r="AM5" s="100">
        <f>MAX(D5:AE5)</f>
        <v>497</v>
      </c>
    </row>
    <row r="6" spans="1:39" ht="20.25">
      <c r="A6" s="59">
        <v>2</v>
      </c>
      <c r="B6" s="72">
        <v>1</v>
      </c>
      <c r="C6" s="73" t="s">
        <v>5</v>
      </c>
      <c r="D6" s="60">
        <v>403</v>
      </c>
      <c r="E6" s="60">
        <v>449</v>
      </c>
      <c r="F6" s="60">
        <v>417</v>
      </c>
      <c r="G6" s="60">
        <v>459</v>
      </c>
      <c r="H6" s="60">
        <v>454</v>
      </c>
      <c r="I6" s="60">
        <v>399</v>
      </c>
      <c r="J6" s="60">
        <v>420</v>
      </c>
      <c r="K6" s="60">
        <v>398</v>
      </c>
      <c r="L6" s="60">
        <v>452</v>
      </c>
      <c r="M6" s="60">
        <v>450</v>
      </c>
      <c r="N6" s="60">
        <v>425</v>
      </c>
      <c r="O6" s="60"/>
      <c r="P6" s="60">
        <v>448</v>
      </c>
      <c r="Q6" s="60">
        <v>432</v>
      </c>
      <c r="R6" s="60">
        <v>451</v>
      </c>
      <c r="S6" s="60">
        <v>473</v>
      </c>
      <c r="T6" s="60">
        <v>438</v>
      </c>
      <c r="U6" s="60">
        <v>431</v>
      </c>
      <c r="V6" s="60">
        <v>426</v>
      </c>
      <c r="W6" s="60">
        <v>433</v>
      </c>
      <c r="X6" s="60"/>
      <c r="Y6" s="60">
        <v>429</v>
      </c>
      <c r="Z6" s="60">
        <v>410</v>
      </c>
      <c r="AA6" s="96">
        <v>440</v>
      </c>
      <c r="AB6" s="61"/>
      <c r="AC6" s="60"/>
      <c r="AD6" s="60"/>
      <c r="AE6" s="60"/>
      <c r="AF6" s="74">
        <f t="shared" si="0"/>
        <v>433.5</v>
      </c>
      <c r="AG6" s="75">
        <f t="shared" si="1"/>
        <v>9537</v>
      </c>
      <c r="AH6" s="76">
        <f t="shared" si="2"/>
        <v>22</v>
      </c>
      <c r="AI6" s="77">
        <f t="shared" si="3"/>
        <v>292</v>
      </c>
      <c r="AJ6" s="76">
        <v>270</v>
      </c>
      <c r="AK6" s="81"/>
      <c r="AM6" s="100">
        <f aca="true" t="shared" si="4" ref="AM6:AM30">MAX(D6:AE6)</f>
        <v>473</v>
      </c>
    </row>
    <row r="7" spans="1:39" ht="20.25">
      <c r="A7" s="59">
        <v>3</v>
      </c>
      <c r="B7" s="72">
        <v>1</v>
      </c>
      <c r="C7" s="78" t="s">
        <v>11</v>
      </c>
      <c r="D7" s="60">
        <v>417</v>
      </c>
      <c r="E7" s="60">
        <v>456</v>
      </c>
      <c r="F7" s="60">
        <v>435</v>
      </c>
      <c r="G7" s="60">
        <v>439</v>
      </c>
      <c r="H7" s="60">
        <v>408</v>
      </c>
      <c r="I7" s="60">
        <v>431</v>
      </c>
      <c r="J7" s="60">
        <v>394</v>
      </c>
      <c r="K7" s="60">
        <v>409</v>
      </c>
      <c r="L7" s="60">
        <v>443</v>
      </c>
      <c r="M7" s="60">
        <v>451</v>
      </c>
      <c r="N7" s="60">
        <v>423</v>
      </c>
      <c r="O7" s="60"/>
      <c r="P7" s="60">
        <v>430</v>
      </c>
      <c r="Q7" s="60">
        <v>419</v>
      </c>
      <c r="R7" s="60">
        <v>428</v>
      </c>
      <c r="S7" s="60">
        <v>461</v>
      </c>
      <c r="T7" s="60">
        <v>403</v>
      </c>
      <c r="U7" s="60">
        <v>422</v>
      </c>
      <c r="V7" s="60">
        <v>470</v>
      </c>
      <c r="W7" s="60">
        <v>439</v>
      </c>
      <c r="X7" s="60"/>
      <c r="Y7" s="60">
        <v>432</v>
      </c>
      <c r="Z7" s="60">
        <v>388</v>
      </c>
      <c r="AA7" s="96">
        <v>449</v>
      </c>
      <c r="AB7" s="61"/>
      <c r="AC7" s="60"/>
      <c r="AD7" s="60"/>
      <c r="AE7" s="60"/>
      <c r="AF7" s="74">
        <f t="shared" si="0"/>
        <v>429.41</v>
      </c>
      <c r="AG7" s="75">
        <f t="shared" si="1"/>
        <v>9447</v>
      </c>
      <c r="AH7" s="76">
        <f t="shared" si="2"/>
        <v>22</v>
      </c>
      <c r="AI7" s="77">
        <f t="shared" si="3"/>
        <v>530</v>
      </c>
      <c r="AJ7" s="76">
        <v>508</v>
      </c>
      <c r="AK7" s="81"/>
      <c r="AM7" s="100">
        <f t="shared" si="4"/>
        <v>470</v>
      </c>
    </row>
    <row r="8" spans="1:39" ht="20.25">
      <c r="A8" s="59">
        <v>4</v>
      </c>
      <c r="B8" s="72">
        <v>2</v>
      </c>
      <c r="C8" s="78" t="s">
        <v>10</v>
      </c>
      <c r="D8" s="60">
        <v>393</v>
      </c>
      <c r="E8" s="60">
        <v>421</v>
      </c>
      <c r="F8" s="60">
        <v>458</v>
      </c>
      <c r="G8" s="60">
        <v>436</v>
      </c>
      <c r="H8" s="60">
        <v>442</v>
      </c>
      <c r="I8" s="60">
        <v>428</v>
      </c>
      <c r="J8" s="60">
        <v>452</v>
      </c>
      <c r="K8" s="60">
        <v>406</v>
      </c>
      <c r="L8" s="60">
        <v>423</v>
      </c>
      <c r="M8" s="60">
        <v>411</v>
      </c>
      <c r="N8" s="60">
        <v>482</v>
      </c>
      <c r="O8" s="60"/>
      <c r="P8" s="60">
        <v>424</v>
      </c>
      <c r="Q8" s="60"/>
      <c r="R8" s="60">
        <v>434</v>
      </c>
      <c r="S8" s="60">
        <v>400</v>
      </c>
      <c r="T8" s="60"/>
      <c r="U8" s="60">
        <v>419</v>
      </c>
      <c r="V8" s="60">
        <v>427</v>
      </c>
      <c r="W8" s="60">
        <v>421</v>
      </c>
      <c r="X8" s="60">
        <v>417</v>
      </c>
      <c r="Y8" s="60">
        <v>424</v>
      </c>
      <c r="Z8" s="60">
        <v>406</v>
      </c>
      <c r="AA8" s="96">
        <v>405</v>
      </c>
      <c r="AB8" s="61">
        <v>397</v>
      </c>
      <c r="AC8" s="60">
        <v>401</v>
      </c>
      <c r="AD8" s="60">
        <v>441</v>
      </c>
      <c r="AE8" s="60"/>
      <c r="AF8" s="74">
        <f t="shared" si="0"/>
        <v>423.67</v>
      </c>
      <c r="AG8" s="75">
        <f t="shared" si="1"/>
        <v>10168</v>
      </c>
      <c r="AH8" s="76">
        <f t="shared" si="2"/>
        <v>24</v>
      </c>
      <c r="AI8" s="77">
        <f t="shared" si="3"/>
        <v>312</v>
      </c>
      <c r="AJ8" s="76">
        <v>288</v>
      </c>
      <c r="AK8" s="81"/>
      <c r="AM8" s="100">
        <f t="shared" si="4"/>
        <v>482</v>
      </c>
    </row>
    <row r="9" spans="1:39" ht="20.25">
      <c r="A9" s="59">
        <v>5</v>
      </c>
      <c r="B9" s="72">
        <v>4</v>
      </c>
      <c r="C9" s="73" t="s">
        <v>13</v>
      </c>
      <c r="D9" s="60">
        <v>420</v>
      </c>
      <c r="E9" s="60">
        <v>449</v>
      </c>
      <c r="F9" s="60">
        <v>473</v>
      </c>
      <c r="G9" s="60">
        <v>402</v>
      </c>
      <c r="H9" s="60">
        <v>406</v>
      </c>
      <c r="I9" s="60">
        <v>458</v>
      </c>
      <c r="J9" s="60">
        <v>446</v>
      </c>
      <c r="K9" s="60">
        <v>400</v>
      </c>
      <c r="L9" s="60">
        <v>420</v>
      </c>
      <c r="M9" s="60">
        <v>429</v>
      </c>
      <c r="N9" s="60">
        <v>405</v>
      </c>
      <c r="O9" s="60"/>
      <c r="P9" s="60">
        <v>406</v>
      </c>
      <c r="Q9" s="60">
        <v>433</v>
      </c>
      <c r="R9" s="60">
        <v>407</v>
      </c>
      <c r="S9" s="60">
        <v>446</v>
      </c>
      <c r="T9" s="60">
        <v>416</v>
      </c>
      <c r="U9" s="60">
        <v>417</v>
      </c>
      <c r="V9" s="60">
        <v>374</v>
      </c>
      <c r="W9" s="60">
        <v>419</v>
      </c>
      <c r="X9" s="60"/>
      <c r="Y9" s="60">
        <v>423</v>
      </c>
      <c r="Z9" s="60">
        <v>409</v>
      </c>
      <c r="AA9" s="96">
        <v>439</v>
      </c>
      <c r="AB9" s="61"/>
      <c r="AC9" s="60"/>
      <c r="AD9" s="60"/>
      <c r="AE9" s="60"/>
      <c r="AF9" s="74">
        <f t="shared" si="0"/>
        <v>422.59</v>
      </c>
      <c r="AG9" s="75">
        <f t="shared" si="1"/>
        <v>9297</v>
      </c>
      <c r="AH9" s="76">
        <f t="shared" si="2"/>
        <v>22</v>
      </c>
      <c r="AI9" s="77">
        <f t="shared" si="3"/>
        <v>408</v>
      </c>
      <c r="AJ9" s="76">
        <v>386</v>
      </c>
      <c r="AK9" s="81"/>
      <c r="AM9" s="100">
        <f t="shared" si="4"/>
        <v>473</v>
      </c>
    </row>
    <row r="10" spans="1:39" ht="20.25">
      <c r="A10" s="59">
        <v>6</v>
      </c>
      <c r="B10" s="72">
        <v>1</v>
      </c>
      <c r="C10" s="73" t="s">
        <v>12</v>
      </c>
      <c r="D10" s="60">
        <v>392</v>
      </c>
      <c r="E10" s="60">
        <v>430</v>
      </c>
      <c r="F10" s="60">
        <v>440</v>
      </c>
      <c r="G10" s="60">
        <v>433</v>
      </c>
      <c r="H10" s="60">
        <v>397</v>
      </c>
      <c r="I10" s="60">
        <v>425</v>
      </c>
      <c r="J10" s="60">
        <v>447</v>
      </c>
      <c r="K10" s="60">
        <v>394</v>
      </c>
      <c r="L10" s="60">
        <v>441</v>
      </c>
      <c r="M10" s="60">
        <v>399</v>
      </c>
      <c r="N10" s="60">
        <v>444</v>
      </c>
      <c r="O10" s="60"/>
      <c r="P10" s="60">
        <v>419</v>
      </c>
      <c r="Q10" s="60">
        <v>407</v>
      </c>
      <c r="R10" s="60">
        <v>465</v>
      </c>
      <c r="S10" s="60">
        <v>396</v>
      </c>
      <c r="T10" s="60"/>
      <c r="U10" s="60">
        <v>414</v>
      </c>
      <c r="V10" s="60">
        <v>407</v>
      </c>
      <c r="W10" s="60"/>
      <c r="X10" s="60"/>
      <c r="Y10" s="60">
        <v>434</v>
      </c>
      <c r="Z10" s="60">
        <v>403</v>
      </c>
      <c r="AA10" s="96">
        <v>412</v>
      </c>
      <c r="AB10" s="61"/>
      <c r="AC10" s="60"/>
      <c r="AD10" s="60"/>
      <c r="AE10" s="60"/>
      <c r="AF10" s="74">
        <f t="shared" si="0"/>
        <v>419.95</v>
      </c>
      <c r="AG10" s="75">
        <f t="shared" si="1"/>
        <v>8399</v>
      </c>
      <c r="AH10" s="76">
        <f t="shared" si="2"/>
        <v>20</v>
      </c>
      <c r="AI10" s="77">
        <f t="shared" si="3"/>
        <v>703</v>
      </c>
      <c r="AJ10" s="76">
        <v>683</v>
      </c>
      <c r="AK10" s="81"/>
      <c r="AM10" s="100">
        <f t="shared" si="4"/>
        <v>465</v>
      </c>
    </row>
    <row r="11" spans="1:39" ht="20.25">
      <c r="A11" s="59">
        <v>7</v>
      </c>
      <c r="B11" s="72">
        <v>1</v>
      </c>
      <c r="C11" s="73" t="s">
        <v>3</v>
      </c>
      <c r="D11" s="60">
        <v>371</v>
      </c>
      <c r="E11" s="60">
        <v>413</v>
      </c>
      <c r="F11" s="60">
        <v>439</v>
      </c>
      <c r="G11" s="60">
        <v>432</v>
      </c>
      <c r="H11" s="60">
        <v>436</v>
      </c>
      <c r="I11" s="60">
        <v>400</v>
      </c>
      <c r="J11" s="60">
        <v>441</v>
      </c>
      <c r="K11" s="60">
        <v>405</v>
      </c>
      <c r="L11" s="60">
        <v>392</v>
      </c>
      <c r="M11" s="60">
        <v>411</v>
      </c>
      <c r="N11" s="60">
        <v>444</v>
      </c>
      <c r="O11" s="60"/>
      <c r="P11" s="60">
        <v>450</v>
      </c>
      <c r="Q11" s="60">
        <v>404</v>
      </c>
      <c r="R11" s="60">
        <v>442</v>
      </c>
      <c r="S11" s="60">
        <v>391</v>
      </c>
      <c r="T11" s="60">
        <v>452</v>
      </c>
      <c r="U11" s="60">
        <v>420</v>
      </c>
      <c r="V11" s="60">
        <v>409</v>
      </c>
      <c r="W11" s="60">
        <v>406</v>
      </c>
      <c r="X11" s="60"/>
      <c r="Y11" s="60">
        <v>398</v>
      </c>
      <c r="Z11" s="60">
        <v>417</v>
      </c>
      <c r="AA11" s="96">
        <v>421</v>
      </c>
      <c r="AB11" s="61"/>
      <c r="AC11" s="60"/>
      <c r="AD11" s="63"/>
      <c r="AE11" s="60"/>
      <c r="AF11" s="74">
        <f t="shared" si="0"/>
        <v>417.91</v>
      </c>
      <c r="AG11" s="75">
        <f t="shared" si="1"/>
        <v>9194</v>
      </c>
      <c r="AH11" s="76">
        <f t="shared" si="2"/>
        <v>22</v>
      </c>
      <c r="AI11" s="77">
        <f t="shared" si="3"/>
        <v>364</v>
      </c>
      <c r="AJ11" s="76">
        <v>342</v>
      </c>
      <c r="AK11" s="81"/>
      <c r="AM11" s="100">
        <f t="shared" si="4"/>
        <v>452</v>
      </c>
    </row>
    <row r="12" spans="1:39" ht="20.25">
      <c r="A12" s="59">
        <v>8</v>
      </c>
      <c r="B12" s="72">
        <v>2</v>
      </c>
      <c r="C12" s="73" t="s">
        <v>54</v>
      </c>
      <c r="D12" s="60">
        <v>402</v>
      </c>
      <c r="E12" s="60">
        <v>368</v>
      </c>
      <c r="F12" s="60">
        <v>451</v>
      </c>
      <c r="G12" s="60">
        <v>436</v>
      </c>
      <c r="H12" s="60">
        <v>421</v>
      </c>
      <c r="I12" s="60">
        <v>403</v>
      </c>
      <c r="J12" s="60">
        <v>418</v>
      </c>
      <c r="K12" s="60">
        <v>417</v>
      </c>
      <c r="L12" s="60">
        <v>399</v>
      </c>
      <c r="M12" s="60">
        <v>386</v>
      </c>
      <c r="N12" s="60">
        <v>411</v>
      </c>
      <c r="O12" s="60"/>
      <c r="P12" s="60"/>
      <c r="Q12" s="60"/>
      <c r="R12" s="60">
        <v>378</v>
      </c>
      <c r="S12" s="60">
        <v>412</v>
      </c>
      <c r="T12" s="60">
        <v>427</v>
      </c>
      <c r="U12" s="60">
        <v>444</v>
      </c>
      <c r="V12" s="60">
        <v>428</v>
      </c>
      <c r="W12" s="60">
        <v>460</v>
      </c>
      <c r="X12" s="60">
        <v>418</v>
      </c>
      <c r="Y12" s="60">
        <v>452</v>
      </c>
      <c r="Z12" s="60">
        <v>423</v>
      </c>
      <c r="AA12" s="96">
        <v>392</v>
      </c>
      <c r="AB12" s="61"/>
      <c r="AC12" s="60"/>
      <c r="AD12" s="60"/>
      <c r="AE12" s="60"/>
      <c r="AF12" s="74">
        <f t="shared" si="0"/>
        <v>416.48</v>
      </c>
      <c r="AG12" s="75">
        <f t="shared" si="1"/>
        <v>8746</v>
      </c>
      <c r="AH12" s="76">
        <f t="shared" si="2"/>
        <v>21</v>
      </c>
      <c r="AI12" s="77">
        <f t="shared" si="3"/>
        <v>258</v>
      </c>
      <c r="AJ12" s="76">
        <v>237</v>
      </c>
      <c r="AK12" s="81"/>
      <c r="AM12" s="100">
        <f t="shared" si="4"/>
        <v>460</v>
      </c>
    </row>
    <row r="13" spans="1:40" ht="20.25">
      <c r="A13" s="59">
        <v>9</v>
      </c>
      <c r="B13" s="72">
        <v>2</v>
      </c>
      <c r="C13" s="73" t="s">
        <v>2</v>
      </c>
      <c r="D13" s="60">
        <v>413</v>
      </c>
      <c r="E13" s="60">
        <v>408</v>
      </c>
      <c r="F13" s="60">
        <v>427</v>
      </c>
      <c r="G13" s="60">
        <v>419</v>
      </c>
      <c r="H13" s="60">
        <v>389</v>
      </c>
      <c r="I13" s="60">
        <v>432</v>
      </c>
      <c r="J13" s="60">
        <v>422</v>
      </c>
      <c r="K13" s="60">
        <v>432</v>
      </c>
      <c r="L13" s="60">
        <v>395</v>
      </c>
      <c r="M13" s="60">
        <v>399</v>
      </c>
      <c r="N13" s="60">
        <v>402</v>
      </c>
      <c r="O13" s="60"/>
      <c r="P13" s="60">
        <v>406</v>
      </c>
      <c r="Q13" s="60"/>
      <c r="R13" s="60">
        <v>438</v>
      </c>
      <c r="S13" s="60">
        <v>401</v>
      </c>
      <c r="T13" s="60">
        <v>410</v>
      </c>
      <c r="U13" s="60">
        <v>421</v>
      </c>
      <c r="V13" s="60">
        <v>456</v>
      </c>
      <c r="W13" s="60"/>
      <c r="X13" s="60"/>
      <c r="Y13" s="60">
        <v>411</v>
      </c>
      <c r="Z13" s="60">
        <v>428</v>
      </c>
      <c r="AA13" s="96">
        <v>400</v>
      </c>
      <c r="AB13" s="61"/>
      <c r="AC13" s="60"/>
      <c r="AD13" s="60"/>
      <c r="AE13" s="60"/>
      <c r="AF13" s="74">
        <f t="shared" si="0"/>
        <v>415.45</v>
      </c>
      <c r="AG13" s="75">
        <f t="shared" si="1"/>
        <v>8309</v>
      </c>
      <c r="AH13" s="76">
        <f t="shared" si="2"/>
        <v>20</v>
      </c>
      <c r="AI13" s="77">
        <f t="shared" si="3"/>
        <v>640</v>
      </c>
      <c r="AJ13" s="76">
        <v>620</v>
      </c>
      <c r="AK13" s="81"/>
      <c r="AM13" s="100">
        <f t="shared" si="4"/>
        <v>456</v>
      </c>
      <c r="AN13" s="82" t="s">
        <v>61</v>
      </c>
    </row>
    <row r="14" spans="1:40" ht="20.25">
      <c r="A14" s="59">
        <v>10</v>
      </c>
      <c r="B14" s="72">
        <v>1</v>
      </c>
      <c r="C14" s="73" t="s">
        <v>4</v>
      </c>
      <c r="D14" s="60">
        <v>408</v>
      </c>
      <c r="E14" s="60">
        <v>369</v>
      </c>
      <c r="F14" s="60">
        <v>439</v>
      </c>
      <c r="G14" s="60">
        <v>457</v>
      </c>
      <c r="H14" s="60">
        <v>411</v>
      </c>
      <c r="I14" s="60">
        <v>409</v>
      </c>
      <c r="J14" s="60">
        <v>459</v>
      </c>
      <c r="K14" s="60">
        <v>422</v>
      </c>
      <c r="L14" s="60">
        <v>390</v>
      </c>
      <c r="M14" s="60">
        <v>397</v>
      </c>
      <c r="N14" s="60">
        <v>399</v>
      </c>
      <c r="O14" s="60"/>
      <c r="P14" s="60">
        <v>412</v>
      </c>
      <c r="Q14" s="60">
        <v>424</v>
      </c>
      <c r="R14" s="60">
        <v>432</v>
      </c>
      <c r="S14" s="60">
        <v>402</v>
      </c>
      <c r="T14" s="60">
        <v>423</v>
      </c>
      <c r="U14" s="60">
        <v>409</v>
      </c>
      <c r="V14" s="60"/>
      <c r="W14" s="60">
        <v>411</v>
      </c>
      <c r="X14" s="60"/>
      <c r="Y14" s="60">
        <v>348</v>
      </c>
      <c r="Z14" s="60">
        <v>413</v>
      </c>
      <c r="AA14" s="96">
        <v>383</v>
      </c>
      <c r="AB14" s="61"/>
      <c r="AC14" s="60"/>
      <c r="AD14" s="60"/>
      <c r="AE14" s="60"/>
      <c r="AF14" s="74">
        <f t="shared" si="0"/>
        <v>410.33</v>
      </c>
      <c r="AG14" s="75">
        <f t="shared" si="1"/>
        <v>8617</v>
      </c>
      <c r="AH14" s="76">
        <f t="shared" si="2"/>
        <v>21</v>
      </c>
      <c r="AI14" s="77">
        <f t="shared" si="3"/>
        <v>219</v>
      </c>
      <c r="AJ14" s="76">
        <v>198</v>
      </c>
      <c r="AK14" s="81"/>
      <c r="AM14" s="100">
        <f t="shared" si="4"/>
        <v>459</v>
      </c>
      <c r="AN14" s="82" t="s">
        <v>73</v>
      </c>
    </row>
    <row r="15" spans="1:39" ht="20.25">
      <c r="A15" s="59">
        <v>11</v>
      </c>
      <c r="B15" s="72">
        <v>2</v>
      </c>
      <c r="C15" s="73" t="s">
        <v>16</v>
      </c>
      <c r="D15" s="60">
        <v>383</v>
      </c>
      <c r="E15" s="60">
        <v>377</v>
      </c>
      <c r="F15" s="60">
        <v>461</v>
      </c>
      <c r="G15" s="60">
        <v>419</v>
      </c>
      <c r="H15" s="60">
        <v>414</v>
      </c>
      <c r="I15" s="60">
        <v>401</v>
      </c>
      <c r="J15" s="60">
        <v>419</v>
      </c>
      <c r="K15" s="60">
        <v>423</v>
      </c>
      <c r="L15" s="60">
        <v>399</v>
      </c>
      <c r="M15" s="60">
        <v>405</v>
      </c>
      <c r="N15" s="60">
        <v>415</v>
      </c>
      <c r="O15" s="60"/>
      <c r="P15" s="60">
        <v>422</v>
      </c>
      <c r="Q15" s="60"/>
      <c r="R15" s="60"/>
      <c r="S15" s="60"/>
      <c r="T15" s="60"/>
      <c r="U15" s="60"/>
      <c r="V15" s="60"/>
      <c r="W15" s="60">
        <v>394</v>
      </c>
      <c r="X15" s="60">
        <v>385</v>
      </c>
      <c r="Y15" s="60">
        <v>392</v>
      </c>
      <c r="Z15" s="60">
        <v>414</v>
      </c>
      <c r="AA15" s="96">
        <v>420</v>
      </c>
      <c r="AB15" s="61">
        <v>388</v>
      </c>
      <c r="AC15" s="68"/>
      <c r="AD15" s="60"/>
      <c r="AE15" s="60"/>
      <c r="AF15" s="74">
        <f t="shared" si="0"/>
        <v>407.28</v>
      </c>
      <c r="AG15" s="75">
        <f t="shared" si="1"/>
        <v>7331</v>
      </c>
      <c r="AH15" s="76">
        <f t="shared" si="2"/>
        <v>18</v>
      </c>
      <c r="AI15" s="77">
        <f t="shared" si="3"/>
        <v>96</v>
      </c>
      <c r="AJ15" s="76">
        <v>78</v>
      </c>
      <c r="AK15" s="81"/>
      <c r="AL15" s="68"/>
      <c r="AM15" s="100">
        <f t="shared" si="4"/>
        <v>461</v>
      </c>
    </row>
    <row r="16" spans="1:40" ht="20.25">
      <c r="A16" s="59">
        <v>12</v>
      </c>
      <c r="B16" s="72">
        <v>2</v>
      </c>
      <c r="C16" s="73" t="s">
        <v>55</v>
      </c>
      <c r="D16" s="60">
        <v>403</v>
      </c>
      <c r="E16" s="60">
        <v>403</v>
      </c>
      <c r="F16" s="60">
        <v>422</v>
      </c>
      <c r="G16" s="60">
        <v>399</v>
      </c>
      <c r="H16" s="60">
        <v>396</v>
      </c>
      <c r="I16" s="60">
        <v>397</v>
      </c>
      <c r="J16" s="60">
        <v>418</v>
      </c>
      <c r="K16" s="60">
        <v>407</v>
      </c>
      <c r="L16" s="60">
        <v>375</v>
      </c>
      <c r="M16" s="60">
        <v>406</v>
      </c>
      <c r="N16" s="60">
        <v>434</v>
      </c>
      <c r="O16" s="60"/>
      <c r="P16" s="60">
        <v>374</v>
      </c>
      <c r="Q16" s="60"/>
      <c r="R16" s="60">
        <v>386</v>
      </c>
      <c r="S16" s="60">
        <v>367</v>
      </c>
      <c r="T16" s="60">
        <v>435</v>
      </c>
      <c r="U16" s="60">
        <v>412</v>
      </c>
      <c r="V16" s="60">
        <v>425</v>
      </c>
      <c r="W16" s="60">
        <v>390</v>
      </c>
      <c r="X16" s="60">
        <v>393</v>
      </c>
      <c r="Y16" s="60">
        <v>394</v>
      </c>
      <c r="Z16" s="60">
        <v>369</v>
      </c>
      <c r="AA16" s="96">
        <v>412</v>
      </c>
      <c r="AB16" s="61"/>
      <c r="AC16" s="85"/>
      <c r="AD16" s="60"/>
      <c r="AE16" s="60"/>
      <c r="AF16" s="74">
        <f t="shared" si="0"/>
        <v>400.77</v>
      </c>
      <c r="AG16" s="75">
        <f t="shared" si="1"/>
        <v>8817</v>
      </c>
      <c r="AH16" s="76">
        <f t="shared" si="2"/>
        <v>22</v>
      </c>
      <c r="AI16" s="77">
        <f t="shared" si="3"/>
        <v>64</v>
      </c>
      <c r="AJ16" s="76">
        <v>42</v>
      </c>
      <c r="AK16" s="81"/>
      <c r="AL16" s="68"/>
      <c r="AM16" s="100">
        <f t="shared" si="4"/>
        <v>435</v>
      </c>
      <c r="AN16" s="82" t="s">
        <v>60</v>
      </c>
    </row>
    <row r="17" spans="1:40" ht="20.25">
      <c r="A17" s="59">
        <v>13</v>
      </c>
      <c r="B17" s="72">
        <v>4</v>
      </c>
      <c r="C17" s="73" t="s">
        <v>32</v>
      </c>
      <c r="D17" s="60">
        <v>412</v>
      </c>
      <c r="E17" s="60">
        <v>386</v>
      </c>
      <c r="F17" s="60">
        <v>426</v>
      </c>
      <c r="G17" s="60">
        <v>375</v>
      </c>
      <c r="H17" s="60">
        <v>403</v>
      </c>
      <c r="I17" s="60">
        <v>395</v>
      </c>
      <c r="J17" s="60">
        <v>396</v>
      </c>
      <c r="K17" s="60">
        <v>385</v>
      </c>
      <c r="L17" s="60">
        <v>385</v>
      </c>
      <c r="M17" s="60">
        <v>422</v>
      </c>
      <c r="N17" s="60">
        <v>389</v>
      </c>
      <c r="O17" s="60"/>
      <c r="P17" s="60">
        <v>372</v>
      </c>
      <c r="Q17" s="60">
        <v>453</v>
      </c>
      <c r="R17" s="60"/>
      <c r="S17" s="60">
        <v>396</v>
      </c>
      <c r="T17" s="60">
        <v>410</v>
      </c>
      <c r="U17" s="60">
        <v>389</v>
      </c>
      <c r="V17" s="60">
        <v>403</v>
      </c>
      <c r="W17" s="60">
        <v>395</v>
      </c>
      <c r="X17" s="60"/>
      <c r="Y17" s="60"/>
      <c r="Z17" s="60">
        <v>385</v>
      </c>
      <c r="AA17" s="96">
        <v>433</v>
      </c>
      <c r="AB17" s="61"/>
      <c r="AC17" s="60"/>
      <c r="AD17" s="60"/>
      <c r="AE17" s="60"/>
      <c r="AF17" s="74">
        <f t="shared" si="0"/>
        <v>400.5</v>
      </c>
      <c r="AG17" s="75">
        <f t="shared" si="1"/>
        <v>8010</v>
      </c>
      <c r="AH17" s="76">
        <f t="shared" si="2"/>
        <v>20</v>
      </c>
      <c r="AI17" s="77">
        <f t="shared" si="3"/>
        <v>85</v>
      </c>
      <c r="AJ17" s="76">
        <v>65</v>
      </c>
      <c r="AK17" s="81"/>
      <c r="AL17" s="68"/>
      <c r="AM17" s="100">
        <f t="shared" si="4"/>
        <v>453</v>
      </c>
      <c r="AN17" s="82" t="s">
        <v>62</v>
      </c>
    </row>
    <row r="18" spans="1:39" ht="20.25">
      <c r="A18" s="59">
        <v>14</v>
      </c>
      <c r="B18" s="72">
        <v>4</v>
      </c>
      <c r="C18" s="78" t="s">
        <v>51</v>
      </c>
      <c r="D18" s="60"/>
      <c r="E18" s="60">
        <v>384</v>
      </c>
      <c r="F18" s="60">
        <v>401</v>
      </c>
      <c r="G18" s="60">
        <v>397</v>
      </c>
      <c r="H18" s="60">
        <v>391</v>
      </c>
      <c r="I18" s="60">
        <v>349</v>
      </c>
      <c r="J18" s="60">
        <v>376</v>
      </c>
      <c r="K18" s="60">
        <v>428</v>
      </c>
      <c r="L18" s="60">
        <v>425</v>
      </c>
      <c r="M18" s="60">
        <v>430</v>
      </c>
      <c r="N18" s="60">
        <v>394</v>
      </c>
      <c r="O18" s="60"/>
      <c r="P18" s="60">
        <v>440</v>
      </c>
      <c r="Q18" s="60">
        <v>432</v>
      </c>
      <c r="R18" s="60">
        <v>386</v>
      </c>
      <c r="S18" s="60">
        <v>385</v>
      </c>
      <c r="T18" s="60">
        <v>369</v>
      </c>
      <c r="U18" s="60">
        <v>404</v>
      </c>
      <c r="V18" s="60">
        <v>372</v>
      </c>
      <c r="W18" s="60">
        <v>412</v>
      </c>
      <c r="X18" s="60"/>
      <c r="Y18" s="60">
        <v>371</v>
      </c>
      <c r="Z18" s="60">
        <v>413</v>
      </c>
      <c r="AA18" s="96">
        <v>435</v>
      </c>
      <c r="AB18" s="61"/>
      <c r="AC18" s="60"/>
      <c r="AD18" s="60"/>
      <c r="AE18" s="60"/>
      <c r="AF18" s="74">
        <f t="shared" si="0"/>
        <v>399.71</v>
      </c>
      <c r="AG18" s="75">
        <f t="shared" si="1"/>
        <v>8394</v>
      </c>
      <c r="AH18" s="76">
        <f t="shared" si="2"/>
        <v>21</v>
      </c>
      <c r="AI18" s="77">
        <f t="shared" si="3"/>
        <v>205</v>
      </c>
      <c r="AJ18" s="76">
        <v>184</v>
      </c>
      <c r="AK18" s="81"/>
      <c r="AL18" s="69"/>
      <c r="AM18" s="100">
        <f t="shared" si="4"/>
        <v>440</v>
      </c>
    </row>
    <row r="19" spans="1:40" ht="20.25">
      <c r="A19" s="59">
        <v>15</v>
      </c>
      <c r="B19" s="72">
        <v>2</v>
      </c>
      <c r="C19" s="73" t="s">
        <v>0</v>
      </c>
      <c r="D19" s="60">
        <v>401</v>
      </c>
      <c r="E19" s="60">
        <v>385</v>
      </c>
      <c r="F19" s="60"/>
      <c r="G19" s="60"/>
      <c r="H19" s="60"/>
      <c r="I19" s="60"/>
      <c r="J19" s="60">
        <v>414</v>
      </c>
      <c r="K19" s="85">
        <v>454</v>
      </c>
      <c r="L19" s="60">
        <v>402</v>
      </c>
      <c r="M19" s="60">
        <v>404</v>
      </c>
      <c r="N19" s="60">
        <v>404</v>
      </c>
      <c r="O19" s="60"/>
      <c r="P19" s="60">
        <v>413</v>
      </c>
      <c r="Q19" s="60"/>
      <c r="R19" s="60">
        <v>421</v>
      </c>
      <c r="S19" s="60">
        <v>413</v>
      </c>
      <c r="T19" s="60">
        <v>395</v>
      </c>
      <c r="U19" s="60">
        <v>384</v>
      </c>
      <c r="V19" s="60">
        <v>372</v>
      </c>
      <c r="W19" s="60">
        <v>401</v>
      </c>
      <c r="X19" s="60">
        <v>365</v>
      </c>
      <c r="Y19" s="60">
        <v>358</v>
      </c>
      <c r="Z19" s="60">
        <v>376</v>
      </c>
      <c r="AA19" s="96"/>
      <c r="AB19" s="61"/>
      <c r="AC19" s="60"/>
      <c r="AD19" s="60"/>
      <c r="AE19" s="60"/>
      <c r="AF19" s="74">
        <f t="shared" si="0"/>
        <v>397.76</v>
      </c>
      <c r="AG19" s="75">
        <f t="shared" si="1"/>
        <v>6762</v>
      </c>
      <c r="AH19" s="76">
        <f t="shared" si="2"/>
        <v>17</v>
      </c>
      <c r="AI19" s="77">
        <f t="shared" si="3"/>
        <v>780</v>
      </c>
      <c r="AJ19" s="76">
        <v>763</v>
      </c>
      <c r="AK19" s="81"/>
      <c r="AL19" s="69"/>
      <c r="AM19" s="100">
        <f t="shared" si="4"/>
        <v>454</v>
      </c>
      <c r="AN19" s="82" t="s">
        <v>63</v>
      </c>
    </row>
    <row r="20" spans="1:40" ht="20.25">
      <c r="A20" s="59">
        <v>16</v>
      </c>
      <c r="B20" s="72">
        <v>3</v>
      </c>
      <c r="C20" s="73" t="s">
        <v>6</v>
      </c>
      <c r="D20" s="60">
        <v>372</v>
      </c>
      <c r="E20" s="60">
        <v>381</v>
      </c>
      <c r="F20" s="60">
        <v>376</v>
      </c>
      <c r="G20" s="60">
        <v>389</v>
      </c>
      <c r="H20" s="60">
        <v>404</v>
      </c>
      <c r="I20" s="60">
        <v>385</v>
      </c>
      <c r="J20" s="60">
        <v>406</v>
      </c>
      <c r="K20" s="60">
        <v>404</v>
      </c>
      <c r="L20" s="60">
        <v>416</v>
      </c>
      <c r="M20" s="60">
        <v>348</v>
      </c>
      <c r="N20" s="60">
        <v>358</v>
      </c>
      <c r="O20" s="60">
        <v>387</v>
      </c>
      <c r="P20" s="60"/>
      <c r="Q20" s="60">
        <v>434</v>
      </c>
      <c r="R20" s="60"/>
      <c r="S20" s="60">
        <v>381</v>
      </c>
      <c r="T20" s="60">
        <v>362</v>
      </c>
      <c r="U20" s="60">
        <v>300</v>
      </c>
      <c r="V20" s="60">
        <v>394</v>
      </c>
      <c r="W20" s="60">
        <v>372</v>
      </c>
      <c r="X20" s="60">
        <v>366</v>
      </c>
      <c r="Y20" s="60">
        <v>326</v>
      </c>
      <c r="Z20" s="60"/>
      <c r="AA20" s="96">
        <v>366</v>
      </c>
      <c r="AB20" s="61">
        <v>410</v>
      </c>
      <c r="AC20" s="60">
        <v>435</v>
      </c>
      <c r="AD20" s="60">
        <v>397</v>
      </c>
      <c r="AE20" s="60">
        <v>395</v>
      </c>
      <c r="AF20" s="74">
        <f t="shared" si="0"/>
        <v>382.56</v>
      </c>
      <c r="AG20" s="75">
        <f t="shared" si="1"/>
        <v>9564</v>
      </c>
      <c r="AH20" s="76">
        <f t="shared" si="2"/>
        <v>25</v>
      </c>
      <c r="AI20" s="77">
        <f t="shared" si="3"/>
        <v>223</v>
      </c>
      <c r="AJ20" s="76">
        <v>198</v>
      </c>
      <c r="AK20" s="81">
        <v>366</v>
      </c>
      <c r="AM20" s="100">
        <f t="shared" si="4"/>
        <v>435</v>
      </c>
      <c r="AN20" s="82" t="s">
        <v>64</v>
      </c>
    </row>
    <row r="21" spans="1:40" ht="20.25">
      <c r="A21" s="59">
        <v>17</v>
      </c>
      <c r="B21" s="72">
        <v>3</v>
      </c>
      <c r="C21" s="73" t="s">
        <v>78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>
        <v>389</v>
      </c>
      <c r="R21" s="60">
        <v>375</v>
      </c>
      <c r="S21" s="85"/>
      <c r="T21" s="60">
        <v>377</v>
      </c>
      <c r="U21" s="60">
        <v>464</v>
      </c>
      <c r="V21" s="60"/>
      <c r="W21" s="60"/>
      <c r="X21" s="60">
        <v>369</v>
      </c>
      <c r="Y21" s="60"/>
      <c r="Z21" s="60">
        <v>376</v>
      </c>
      <c r="AA21" s="96"/>
      <c r="AB21" s="61">
        <v>380</v>
      </c>
      <c r="AC21" s="60">
        <v>321</v>
      </c>
      <c r="AD21" s="60">
        <v>383</v>
      </c>
      <c r="AE21" s="60">
        <v>365</v>
      </c>
      <c r="AF21" s="74">
        <f t="shared" si="0"/>
        <v>379.9</v>
      </c>
      <c r="AG21" s="75">
        <f t="shared" si="1"/>
        <v>3799</v>
      </c>
      <c r="AH21" s="76">
        <f t="shared" si="2"/>
        <v>10</v>
      </c>
      <c r="AI21" s="77">
        <f t="shared" si="3"/>
        <v>10</v>
      </c>
      <c r="AJ21" s="76">
        <v>0</v>
      </c>
      <c r="AK21" s="81"/>
      <c r="AM21" s="100">
        <f t="shared" si="4"/>
        <v>464</v>
      </c>
      <c r="AN21" s="82" t="s">
        <v>65</v>
      </c>
    </row>
    <row r="22" spans="1:39" ht="20.25">
      <c r="A22" s="59">
        <v>18</v>
      </c>
      <c r="B22" s="72">
        <v>3</v>
      </c>
      <c r="C22" s="73" t="s">
        <v>15</v>
      </c>
      <c r="D22" s="60">
        <v>327</v>
      </c>
      <c r="E22" s="60">
        <v>361</v>
      </c>
      <c r="F22" s="60">
        <v>378</v>
      </c>
      <c r="G22" s="60">
        <v>333</v>
      </c>
      <c r="H22" s="60">
        <v>356</v>
      </c>
      <c r="I22" s="60">
        <v>386</v>
      </c>
      <c r="J22" s="60">
        <v>403</v>
      </c>
      <c r="K22" s="60">
        <v>368</v>
      </c>
      <c r="L22" s="60">
        <v>372</v>
      </c>
      <c r="M22" s="60"/>
      <c r="N22" s="60">
        <v>384</v>
      </c>
      <c r="O22" s="60">
        <v>368</v>
      </c>
      <c r="P22" s="60">
        <v>393</v>
      </c>
      <c r="Q22" s="60">
        <v>370</v>
      </c>
      <c r="R22" s="60">
        <v>362</v>
      </c>
      <c r="S22" s="60">
        <v>369</v>
      </c>
      <c r="T22" s="60">
        <v>377</v>
      </c>
      <c r="U22" s="60">
        <v>384</v>
      </c>
      <c r="V22" s="60">
        <v>394</v>
      </c>
      <c r="W22" s="60">
        <v>341</v>
      </c>
      <c r="X22" s="60"/>
      <c r="Y22" s="60">
        <v>339</v>
      </c>
      <c r="Z22" s="60">
        <v>345</v>
      </c>
      <c r="AA22" s="96">
        <v>388</v>
      </c>
      <c r="AB22" s="61">
        <v>355</v>
      </c>
      <c r="AC22" s="60"/>
      <c r="AD22" s="60"/>
      <c r="AE22" s="60"/>
      <c r="AF22" s="74">
        <f t="shared" si="0"/>
        <v>367.52</v>
      </c>
      <c r="AG22" s="75">
        <f t="shared" si="1"/>
        <v>8453</v>
      </c>
      <c r="AH22" s="76">
        <f t="shared" si="2"/>
        <v>23</v>
      </c>
      <c r="AI22" s="77">
        <f t="shared" si="3"/>
        <v>577</v>
      </c>
      <c r="AJ22" s="76">
        <v>554</v>
      </c>
      <c r="AK22" s="81">
        <v>388</v>
      </c>
      <c r="AM22" s="100">
        <f t="shared" si="4"/>
        <v>403</v>
      </c>
    </row>
    <row r="23" spans="1:39" ht="20.25">
      <c r="A23" s="59">
        <v>19</v>
      </c>
      <c r="B23" s="72">
        <v>3</v>
      </c>
      <c r="C23" s="73" t="s">
        <v>76</v>
      </c>
      <c r="D23" s="60"/>
      <c r="E23" s="60">
        <v>344</v>
      </c>
      <c r="F23" s="60">
        <v>375</v>
      </c>
      <c r="G23" s="60"/>
      <c r="H23" s="60"/>
      <c r="I23" s="60">
        <v>359</v>
      </c>
      <c r="J23" s="60">
        <v>346</v>
      </c>
      <c r="K23" s="60"/>
      <c r="L23" s="60">
        <v>377</v>
      </c>
      <c r="M23" s="60">
        <v>369</v>
      </c>
      <c r="N23" s="60">
        <v>363</v>
      </c>
      <c r="O23" s="60">
        <v>388</v>
      </c>
      <c r="P23" s="60">
        <v>382</v>
      </c>
      <c r="Q23" s="60">
        <v>419</v>
      </c>
      <c r="R23" s="60">
        <v>351</v>
      </c>
      <c r="S23" s="60">
        <v>367</v>
      </c>
      <c r="T23" s="60"/>
      <c r="U23" s="60"/>
      <c r="V23" s="60">
        <v>325</v>
      </c>
      <c r="W23" s="60">
        <v>369</v>
      </c>
      <c r="X23" s="60">
        <v>351</v>
      </c>
      <c r="Y23" s="60">
        <v>381</v>
      </c>
      <c r="Z23" s="60">
        <v>302</v>
      </c>
      <c r="AA23" s="96">
        <v>371</v>
      </c>
      <c r="AB23" s="61">
        <v>376</v>
      </c>
      <c r="AC23" s="60">
        <v>366</v>
      </c>
      <c r="AD23" s="60"/>
      <c r="AE23" s="60"/>
      <c r="AF23" s="74">
        <f t="shared" si="0"/>
        <v>364.05</v>
      </c>
      <c r="AG23" s="75">
        <f t="shared" si="1"/>
        <v>7281</v>
      </c>
      <c r="AH23" s="76">
        <f t="shared" si="2"/>
        <v>20</v>
      </c>
      <c r="AI23" s="77">
        <f t="shared" si="3"/>
        <v>20</v>
      </c>
      <c r="AJ23" s="76">
        <v>0</v>
      </c>
      <c r="AK23" s="81">
        <v>371</v>
      </c>
      <c r="AM23" s="100">
        <f t="shared" si="4"/>
        <v>419</v>
      </c>
    </row>
    <row r="24" spans="1:39" ht="20.25">
      <c r="A24" s="59">
        <v>20</v>
      </c>
      <c r="B24" s="72">
        <v>3</v>
      </c>
      <c r="C24" s="73" t="s">
        <v>75</v>
      </c>
      <c r="D24" s="60">
        <v>339</v>
      </c>
      <c r="E24" s="60">
        <v>340</v>
      </c>
      <c r="F24" s="60">
        <v>359</v>
      </c>
      <c r="G24" s="60">
        <v>323</v>
      </c>
      <c r="H24" s="60">
        <v>327</v>
      </c>
      <c r="I24" s="60"/>
      <c r="J24" s="60">
        <v>346</v>
      </c>
      <c r="K24" s="60">
        <v>410</v>
      </c>
      <c r="L24" s="60">
        <v>410</v>
      </c>
      <c r="M24" s="60">
        <v>374</v>
      </c>
      <c r="N24" s="60">
        <v>337</v>
      </c>
      <c r="O24" s="60"/>
      <c r="P24" s="60">
        <v>362</v>
      </c>
      <c r="Q24" s="60"/>
      <c r="R24" s="60">
        <v>353</v>
      </c>
      <c r="S24" s="60">
        <v>372</v>
      </c>
      <c r="T24" s="60">
        <v>368</v>
      </c>
      <c r="U24" s="60">
        <v>392</v>
      </c>
      <c r="V24" s="60">
        <v>340</v>
      </c>
      <c r="W24" s="60">
        <v>349</v>
      </c>
      <c r="X24" s="60">
        <v>366</v>
      </c>
      <c r="Y24" s="60">
        <v>352</v>
      </c>
      <c r="Z24" s="60">
        <v>357</v>
      </c>
      <c r="AA24" s="96">
        <v>358</v>
      </c>
      <c r="AB24" s="61"/>
      <c r="AC24" s="60"/>
      <c r="AD24" s="60"/>
      <c r="AE24" s="60"/>
      <c r="AF24" s="74">
        <f t="shared" si="0"/>
        <v>358.76</v>
      </c>
      <c r="AG24" s="75">
        <f t="shared" si="1"/>
        <v>7534</v>
      </c>
      <c r="AH24" s="76">
        <f t="shared" si="2"/>
        <v>21</v>
      </c>
      <c r="AI24" s="77">
        <f t="shared" si="3"/>
        <v>21</v>
      </c>
      <c r="AJ24" s="76">
        <v>0</v>
      </c>
      <c r="AK24" s="81">
        <v>358</v>
      </c>
      <c r="AM24" s="100">
        <f t="shared" si="4"/>
        <v>410</v>
      </c>
    </row>
    <row r="25" spans="1:39" ht="20.25">
      <c r="A25" s="59">
        <v>21</v>
      </c>
      <c r="B25" s="72">
        <v>4</v>
      </c>
      <c r="C25" s="73" t="s">
        <v>17</v>
      </c>
      <c r="D25" s="60">
        <v>356</v>
      </c>
      <c r="E25" s="60">
        <v>358</v>
      </c>
      <c r="F25" s="60">
        <v>378</v>
      </c>
      <c r="G25" s="60">
        <v>341</v>
      </c>
      <c r="H25" s="60">
        <v>359</v>
      </c>
      <c r="I25" s="60">
        <v>329</v>
      </c>
      <c r="J25" s="60">
        <v>368</v>
      </c>
      <c r="K25" s="60"/>
      <c r="L25" s="60">
        <v>338</v>
      </c>
      <c r="M25" s="60">
        <v>385</v>
      </c>
      <c r="N25" s="60">
        <v>353</v>
      </c>
      <c r="O25" s="60"/>
      <c r="P25" s="60">
        <v>374</v>
      </c>
      <c r="Q25" s="60">
        <v>339</v>
      </c>
      <c r="R25" s="60">
        <v>338</v>
      </c>
      <c r="S25" s="60">
        <v>361</v>
      </c>
      <c r="T25" s="60">
        <v>351</v>
      </c>
      <c r="U25" s="60">
        <v>350</v>
      </c>
      <c r="V25" s="60"/>
      <c r="W25" s="60">
        <v>386</v>
      </c>
      <c r="X25" s="60"/>
      <c r="Y25" s="60">
        <v>317</v>
      </c>
      <c r="Z25" s="60">
        <v>334</v>
      </c>
      <c r="AA25" s="96">
        <v>354</v>
      </c>
      <c r="AB25" s="61"/>
      <c r="AC25" s="60"/>
      <c r="AD25" s="60"/>
      <c r="AE25" s="60"/>
      <c r="AF25" s="74">
        <f t="shared" si="0"/>
        <v>353.45</v>
      </c>
      <c r="AG25" s="75">
        <f t="shared" si="1"/>
        <v>7069</v>
      </c>
      <c r="AH25" s="76">
        <f t="shared" si="2"/>
        <v>20</v>
      </c>
      <c r="AI25" s="77">
        <f t="shared" si="3"/>
        <v>86</v>
      </c>
      <c r="AJ25" s="76">
        <v>66</v>
      </c>
      <c r="AK25" s="81"/>
      <c r="AM25" s="100">
        <f t="shared" si="4"/>
        <v>386</v>
      </c>
    </row>
    <row r="26" spans="1:39" ht="20.25">
      <c r="A26" s="59">
        <v>22</v>
      </c>
      <c r="B26" s="72">
        <v>3</v>
      </c>
      <c r="C26" s="73" t="s">
        <v>22</v>
      </c>
      <c r="D26" s="60"/>
      <c r="E26" s="60"/>
      <c r="F26" s="60"/>
      <c r="G26" s="60">
        <v>339</v>
      </c>
      <c r="H26" s="60">
        <v>375</v>
      </c>
      <c r="I26" s="60">
        <v>341</v>
      </c>
      <c r="J26" s="60"/>
      <c r="K26" s="60">
        <v>369</v>
      </c>
      <c r="L26" s="60"/>
      <c r="M26" s="60">
        <v>377</v>
      </c>
      <c r="N26" s="60"/>
      <c r="O26" s="60">
        <v>330</v>
      </c>
      <c r="P26" s="60">
        <v>330</v>
      </c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96"/>
      <c r="AB26" s="61"/>
      <c r="AC26" s="60"/>
      <c r="AD26" s="60"/>
      <c r="AE26" s="60"/>
      <c r="AF26" s="74">
        <f t="shared" si="0"/>
        <v>351.57</v>
      </c>
      <c r="AG26" s="75">
        <f t="shared" si="1"/>
        <v>2461</v>
      </c>
      <c r="AH26" s="76">
        <f t="shared" si="2"/>
        <v>7</v>
      </c>
      <c r="AI26" s="77">
        <f t="shared" si="3"/>
        <v>486</v>
      </c>
      <c r="AJ26" s="76">
        <v>479</v>
      </c>
      <c r="AK26" s="81"/>
      <c r="AM26" s="100">
        <f t="shared" si="4"/>
        <v>377</v>
      </c>
    </row>
    <row r="27" spans="1:39" ht="20.25">
      <c r="A27" s="59">
        <v>23</v>
      </c>
      <c r="B27" s="72">
        <v>4</v>
      </c>
      <c r="C27" s="73" t="s">
        <v>56</v>
      </c>
      <c r="D27" s="60">
        <v>324</v>
      </c>
      <c r="E27" s="60"/>
      <c r="F27" s="60"/>
      <c r="G27" s="60"/>
      <c r="H27" s="60"/>
      <c r="I27" s="60"/>
      <c r="J27" s="60"/>
      <c r="K27" s="60">
        <v>325</v>
      </c>
      <c r="L27" s="60"/>
      <c r="M27" s="60"/>
      <c r="N27" s="60"/>
      <c r="O27" s="60"/>
      <c r="P27" s="60"/>
      <c r="Q27" s="60"/>
      <c r="R27" s="60">
        <v>309</v>
      </c>
      <c r="S27" s="85"/>
      <c r="T27" s="60"/>
      <c r="U27" s="60"/>
      <c r="V27" s="60">
        <v>299</v>
      </c>
      <c r="W27" s="60"/>
      <c r="X27" s="60"/>
      <c r="Y27" s="60">
        <v>282</v>
      </c>
      <c r="Z27" s="60"/>
      <c r="AA27" s="96"/>
      <c r="AB27" s="61"/>
      <c r="AC27" s="60"/>
      <c r="AD27" s="60"/>
      <c r="AE27" s="60"/>
      <c r="AF27" s="74">
        <f t="shared" si="0"/>
        <v>307.8</v>
      </c>
      <c r="AG27" s="75">
        <f t="shared" si="1"/>
        <v>1539</v>
      </c>
      <c r="AH27" s="76">
        <f t="shared" si="2"/>
        <v>5</v>
      </c>
      <c r="AI27" s="77">
        <f t="shared" si="3"/>
        <v>17</v>
      </c>
      <c r="AJ27" s="76">
        <v>12</v>
      </c>
      <c r="AK27" s="81"/>
      <c r="AM27" s="100">
        <f t="shared" si="4"/>
        <v>325</v>
      </c>
    </row>
    <row r="28" spans="1:39" ht="20.25">
      <c r="A28" s="59">
        <v>24</v>
      </c>
      <c r="B28" s="98">
        <v>2</v>
      </c>
      <c r="C28" s="78" t="s">
        <v>9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>
        <v>398</v>
      </c>
      <c r="V28" s="60"/>
      <c r="W28" s="60"/>
      <c r="X28" s="60"/>
      <c r="Y28" s="60"/>
      <c r="Z28" s="60"/>
      <c r="AA28" s="96"/>
      <c r="AB28" s="61">
        <v>451</v>
      </c>
      <c r="AC28" s="60">
        <v>433</v>
      </c>
      <c r="AD28" s="60"/>
      <c r="AE28" s="60"/>
      <c r="AF28" s="74">
        <f t="shared" si="0"/>
        <v>427.33</v>
      </c>
      <c r="AG28" s="75">
        <f t="shared" si="1"/>
        <v>1282</v>
      </c>
      <c r="AH28" s="76">
        <f t="shared" si="2"/>
        <v>3</v>
      </c>
      <c r="AI28" s="77">
        <f t="shared" si="3"/>
        <v>460</v>
      </c>
      <c r="AJ28" s="76">
        <v>457</v>
      </c>
      <c r="AK28" s="81"/>
      <c r="AM28" s="100">
        <f t="shared" si="4"/>
        <v>451</v>
      </c>
    </row>
    <row r="29" spans="1:39" ht="20.25">
      <c r="A29" s="59">
        <v>25</v>
      </c>
      <c r="B29" s="72">
        <v>3</v>
      </c>
      <c r="C29" s="73" t="s">
        <v>1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3"/>
      <c r="V29" s="60"/>
      <c r="W29" s="60"/>
      <c r="X29" s="60"/>
      <c r="Y29" s="60"/>
      <c r="Z29" s="60"/>
      <c r="AA29" s="96"/>
      <c r="AB29" s="61"/>
      <c r="AC29" s="60"/>
      <c r="AD29" s="60"/>
      <c r="AE29" s="60"/>
      <c r="AF29" s="74">
        <f t="shared" si="0"/>
        <v>0</v>
      </c>
      <c r="AG29" s="75">
        <f t="shared" si="1"/>
        <v>0</v>
      </c>
      <c r="AH29" s="76">
        <f t="shared" si="2"/>
        <v>0</v>
      </c>
      <c r="AI29" s="77">
        <f t="shared" si="3"/>
        <v>537</v>
      </c>
      <c r="AJ29" s="76">
        <v>537</v>
      </c>
      <c r="AK29" s="81"/>
      <c r="AL29" s="68"/>
      <c r="AM29" s="100">
        <f t="shared" si="4"/>
        <v>0</v>
      </c>
    </row>
    <row r="30" spans="1:39" ht="20.25">
      <c r="A30" s="59">
        <v>26</v>
      </c>
      <c r="B30" s="72">
        <v>3</v>
      </c>
      <c r="C30" s="73" t="s">
        <v>14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96"/>
      <c r="AB30" s="61"/>
      <c r="AC30" s="60"/>
      <c r="AD30" s="60"/>
      <c r="AE30" s="60"/>
      <c r="AF30" s="74">
        <f t="shared" si="0"/>
        <v>0</v>
      </c>
      <c r="AG30" s="75">
        <f t="shared" si="1"/>
        <v>0</v>
      </c>
      <c r="AH30" s="76">
        <f t="shared" si="2"/>
        <v>0</v>
      </c>
      <c r="AI30" s="77">
        <f t="shared" si="3"/>
        <v>526</v>
      </c>
      <c r="AJ30" s="79">
        <v>526</v>
      </c>
      <c r="AK30" s="81"/>
      <c r="AM30" s="100">
        <f t="shared" si="4"/>
        <v>0</v>
      </c>
    </row>
    <row r="31" ht="20.25" customHeight="1">
      <c r="AK31" s="99"/>
    </row>
    <row r="32" spans="5:37" ht="20.25">
      <c r="E32" s="64"/>
      <c r="J32" s="86" t="s">
        <v>66</v>
      </c>
      <c r="L32" s="83"/>
      <c r="AK32" s="99"/>
    </row>
    <row r="33" ht="20.25">
      <c r="S33" s="64"/>
    </row>
    <row r="35" spans="3:37" ht="20.25">
      <c r="C35" s="87" t="s">
        <v>71</v>
      </c>
      <c r="D35" s="88">
        <f aca="true" t="shared" si="5" ref="D35:AE35">SUM(D5:D30)</f>
        <v>7331</v>
      </c>
      <c r="E35" s="88">
        <f t="shared" si="5"/>
        <v>7924</v>
      </c>
      <c r="F35" s="88">
        <f t="shared" si="5"/>
        <v>8013</v>
      </c>
      <c r="G35" s="88">
        <f t="shared" si="5"/>
        <v>7678</v>
      </c>
      <c r="H35" s="88">
        <f t="shared" si="5"/>
        <v>7615</v>
      </c>
      <c r="I35" s="88">
        <f t="shared" si="5"/>
        <v>7562</v>
      </c>
      <c r="J35" s="88">
        <f t="shared" si="5"/>
        <v>8288</v>
      </c>
      <c r="K35" s="88">
        <f t="shared" si="5"/>
        <v>8113</v>
      </c>
      <c r="L35" s="88">
        <f t="shared" si="5"/>
        <v>8099</v>
      </c>
      <c r="M35" s="88">
        <f t="shared" si="5"/>
        <v>8099</v>
      </c>
      <c r="N35" s="88">
        <f t="shared" si="5"/>
        <v>8124</v>
      </c>
      <c r="O35" s="88">
        <f t="shared" si="5"/>
        <v>1473</v>
      </c>
      <c r="P35" s="88">
        <f t="shared" si="5"/>
        <v>7667</v>
      </c>
      <c r="Q35" s="88">
        <f t="shared" si="5"/>
        <v>5773</v>
      </c>
      <c r="R35" s="88">
        <f t="shared" si="5"/>
        <v>7617</v>
      </c>
      <c r="S35" s="88">
        <f t="shared" si="5"/>
        <v>7661</v>
      </c>
      <c r="T35" s="88">
        <f t="shared" si="5"/>
        <v>6843</v>
      </c>
      <c r="U35" s="88">
        <f t="shared" si="5"/>
        <v>8121</v>
      </c>
      <c r="V35" s="88">
        <f t="shared" si="5"/>
        <v>7186</v>
      </c>
      <c r="W35" s="88">
        <f t="shared" si="5"/>
        <v>7209</v>
      </c>
      <c r="X35" s="88">
        <f t="shared" si="5"/>
        <v>3430</v>
      </c>
      <c r="Y35" s="88">
        <f t="shared" si="5"/>
        <v>7700</v>
      </c>
      <c r="Z35" s="88">
        <f t="shared" si="5"/>
        <v>7790</v>
      </c>
      <c r="AA35" s="88">
        <f t="shared" si="5"/>
        <v>7739</v>
      </c>
      <c r="AB35" s="88">
        <f t="shared" si="5"/>
        <v>2757</v>
      </c>
      <c r="AC35" s="88">
        <f t="shared" si="5"/>
        <v>1956</v>
      </c>
      <c r="AD35" s="88">
        <f t="shared" si="5"/>
        <v>1221</v>
      </c>
      <c r="AE35" s="88">
        <f t="shared" si="5"/>
        <v>760</v>
      </c>
      <c r="AF35" s="89">
        <f>SUM(D5:AE30)</f>
        <v>179749</v>
      </c>
      <c r="AG35" s="89">
        <f>SUM(D35:AE35)</f>
        <v>179749</v>
      </c>
      <c r="AK35" s="99">
        <f>SUM(AK5:AK32)</f>
        <v>1483</v>
      </c>
    </row>
    <row r="36" spans="3:33" ht="20.25">
      <c r="C36" s="90" t="s">
        <v>67</v>
      </c>
      <c r="D36" s="91">
        <v>2386</v>
      </c>
      <c r="E36" s="91">
        <v>2559</v>
      </c>
      <c r="F36" s="91">
        <v>2628</v>
      </c>
      <c r="G36" s="91">
        <v>2670</v>
      </c>
      <c r="H36" s="91">
        <v>2532</v>
      </c>
      <c r="I36" s="91">
        <v>2499</v>
      </c>
      <c r="J36" s="91">
        <v>2658</v>
      </c>
      <c r="K36" s="91">
        <v>2485</v>
      </c>
      <c r="L36" s="91">
        <v>2563</v>
      </c>
      <c r="M36" s="91">
        <v>2554</v>
      </c>
      <c r="N36" s="91">
        <v>2593</v>
      </c>
      <c r="O36" s="91"/>
      <c r="P36" s="91">
        <v>2569</v>
      </c>
      <c r="Q36" s="91">
        <v>2504</v>
      </c>
      <c r="R36" s="91">
        <v>2679</v>
      </c>
      <c r="S36" s="91">
        <v>2591</v>
      </c>
      <c r="T36" s="91">
        <v>2543</v>
      </c>
      <c r="U36" s="91">
        <v>2543</v>
      </c>
      <c r="V36" s="91">
        <v>2578</v>
      </c>
      <c r="W36" s="91">
        <v>2541</v>
      </c>
      <c r="X36" s="91"/>
      <c r="Y36" s="91">
        <v>2478</v>
      </c>
      <c r="Z36" s="91">
        <v>2453</v>
      </c>
      <c r="AA36" s="91">
        <v>2566</v>
      </c>
      <c r="AB36" s="91"/>
      <c r="AC36" s="91"/>
      <c r="AD36" s="91"/>
      <c r="AE36" s="91"/>
      <c r="AF36" s="89">
        <f>SUM(D36:AE36)</f>
        <v>56172</v>
      </c>
      <c r="AG36" s="92"/>
    </row>
    <row r="37" spans="3:33" ht="20.25">
      <c r="C37" s="90" t="s">
        <v>68</v>
      </c>
      <c r="D37" s="91">
        <v>2395</v>
      </c>
      <c r="E37" s="91">
        <v>2362</v>
      </c>
      <c r="F37" s="91">
        <v>2629</v>
      </c>
      <c r="G37" s="91">
        <v>2560</v>
      </c>
      <c r="H37" s="91">
        <v>2495</v>
      </c>
      <c r="I37" s="91">
        <v>2496</v>
      </c>
      <c r="J37" s="91">
        <v>2543</v>
      </c>
      <c r="K37" s="91">
        <v>2539</v>
      </c>
      <c r="L37" s="91">
        <v>2393</v>
      </c>
      <c r="M37" s="91">
        <v>2411</v>
      </c>
      <c r="N37" s="91">
        <v>2548</v>
      </c>
      <c r="O37" s="91"/>
      <c r="P37" s="91">
        <v>2436</v>
      </c>
      <c r="Q37" s="91"/>
      <c r="R37" s="91">
        <v>2452</v>
      </c>
      <c r="S37" s="91">
        <v>2373</v>
      </c>
      <c r="T37" s="91">
        <v>2364</v>
      </c>
      <c r="U37" s="91">
        <v>2478</v>
      </c>
      <c r="V37" s="91">
        <v>2491</v>
      </c>
      <c r="W37" s="91">
        <v>2431</v>
      </c>
      <c r="X37" s="91">
        <v>2333</v>
      </c>
      <c r="Y37" s="91">
        <v>2431</v>
      </c>
      <c r="Z37" s="91">
        <v>2416</v>
      </c>
      <c r="AA37" s="91">
        <v>2395</v>
      </c>
      <c r="AB37" s="91"/>
      <c r="AC37" s="91"/>
      <c r="AD37" s="91"/>
      <c r="AE37" s="91"/>
      <c r="AF37" s="89">
        <f>SUM(D37:AE37)</f>
        <v>53971</v>
      </c>
      <c r="AG37" s="92"/>
    </row>
    <row r="38" spans="3:33" ht="20.25">
      <c r="C38" s="90" t="s">
        <v>69</v>
      </c>
      <c r="D38" s="91">
        <v>1426</v>
      </c>
      <c r="E38" s="91">
        <v>1426</v>
      </c>
      <c r="F38" s="91">
        <v>1488</v>
      </c>
      <c r="G38" s="91">
        <v>1384</v>
      </c>
      <c r="H38" s="91">
        <v>1462</v>
      </c>
      <c r="I38" s="91">
        <v>1471</v>
      </c>
      <c r="J38" s="91">
        <v>1501</v>
      </c>
      <c r="K38" s="91">
        <v>1551</v>
      </c>
      <c r="L38" s="91">
        <v>1575</v>
      </c>
      <c r="M38" s="91">
        <v>1468</v>
      </c>
      <c r="N38" s="91">
        <v>1442</v>
      </c>
      <c r="O38" s="91">
        <v>1473</v>
      </c>
      <c r="P38" s="91">
        <v>1467</v>
      </c>
      <c r="Q38" s="91">
        <v>1612</v>
      </c>
      <c r="R38" s="91">
        <v>1441</v>
      </c>
      <c r="S38" s="91">
        <v>1489</v>
      </c>
      <c r="T38" s="91">
        <v>1484</v>
      </c>
      <c r="U38" s="91">
        <v>1540</v>
      </c>
      <c r="V38" s="91">
        <v>1453</v>
      </c>
      <c r="W38" s="91">
        <v>1431</v>
      </c>
      <c r="X38" s="91">
        <v>1452</v>
      </c>
      <c r="Y38" s="91">
        <v>1398</v>
      </c>
      <c r="Z38" s="91">
        <v>1380</v>
      </c>
      <c r="AA38" s="91">
        <v>1483</v>
      </c>
      <c r="AB38" s="91"/>
      <c r="AC38" s="91"/>
      <c r="AD38" s="91"/>
      <c r="AE38" s="91"/>
      <c r="AF38" s="89">
        <f>SUM(D38:AE38)</f>
        <v>35297</v>
      </c>
      <c r="AG38" s="92"/>
    </row>
    <row r="39" spans="3:33" ht="20.25">
      <c r="C39" s="90" t="s">
        <v>70</v>
      </c>
      <c r="D39" s="91">
        <v>1512</v>
      </c>
      <c r="E39" s="91">
        <v>1577</v>
      </c>
      <c r="F39" s="91">
        <v>1678</v>
      </c>
      <c r="G39" s="91">
        <v>1515</v>
      </c>
      <c r="H39" s="91">
        <v>1559</v>
      </c>
      <c r="I39" s="91">
        <v>1531</v>
      </c>
      <c r="J39" s="91">
        <v>1586</v>
      </c>
      <c r="K39" s="91">
        <v>1538</v>
      </c>
      <c r="L39" s="91">
        <v>1568</v>
      </c>
      <c r="M39" s="91">
        <v>1666</v>
      </c>
      <c r="N39" s="91">
        <v>1541</v>
      </c>
      <c r="O39" s="91"/>
      <c r="P39" s="91">
        <v>1592</v>
      </c>
      <c r="Q39" s="91">
        <v>1657</v>
      </c>
      <c r="R39" s="91">
        <v>1440</v>
      </c>
      <c r="S39" s="91">
        <v>1588</v>
      </c>
      <c r="T39" s="91">
        <v>1546</v>
      </c>
      <c r="U39" s="91">
        <v>1560</v>
      </c>
      <c r="V39" s="91">
        <v>1448</v>
      </c>
      <c r="W39" s="91">
        <v>1612</v>
      </c>
      <c r="X39" s="91"/>
      <c r="Y39" s="91">
        <v>1393</v>
      </c>
      <c r="Z39" s="91">
        <v>1541</v>
      </c>
      <c r="AA39" s="91">
        <v>1661</v>
      </c>
      <c r="AB39" s="91"/>
      <c r="AC39" s="91"/>
      <c r="AD39" s="91"/>
      <c r="AE39" s="91"/>
      <c r="AF39" s="89">
        <f>SUM(D39:AE39)</f>
        <v>34309</v>
      </c>
      <c r="AG39" s="92"/>
    </row>
    <row r="40" spans="3:33" ht="15.75">
      <c r="C40" s="94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5"/>
      <c r="AG40" s="92"/>
    </row>
    <row r="41" spans="3:33" ht="20.25">
      <c r="C41" s="94"/>
      <c r="D41" s="91">
        <f>SUM(D36:D39)</f>
        <v>7719</v>
      </c>
      <c r="E41" s="91">
        <f aca="true" t="shared" si="6" ref="E41:AD41">SUM(E36:E39)</f>
        <v>7924</v>
      </c>
      <c r="F41" s="91">
        <f t="shared" si="6"/>
        <v>8423</v>
      </c>
      <c r="G41" s="91">
        <f>SUM(G36:G39)</f>
        <v>8129</v>
      </c>
      <c r="H41" s="91">
        <f t="shared" si="6"/>
        <v>8048</v>
      </c>
      <c r="I41" s="91">
        <f>SUM(I36:I39)</f>
        <v>7997</v>
      </c>
      <c r="J41" s="91">
        <f t="shared" si="6"/>
        <v>8288</v>
      </c>
      <c r="K41" s="91">
        <f t="shared" si="6"/>
        <v>8113</v>
      </c>
      <c r="L41" s="91">
        <f>SUM(L36:L39)</f>
        <v>8099</v>
      </c>
      <c r="M41" s="91">
        <f>SUM(M36:M39)</f>
        <v>8099</v>
      </c>
      <c r="N41" s="91">
        <f t="shared" si="6"/>
        <v>8124</v>
      </c>
      <c r="O41" s="91">
        <f t="shared" si="6"/>
        <v>1473</v>
      </c>
      <c r="P41" s="91">
        <f t="shared" si="6"/>
        <v>8064</v>
      </c>
      <c r="Q41" s="91">
        <f t="shared" si="6"/>
        <v>5773</v>
      </c>
      <c r="R41" s="91">
        <f t="shared" si="6"/>
        <v>8012</v>
      </c>
      <c r="S41" s="91">
        <f t="shared" si="6"/>
        <v>8041</v>
      </c>
      <c r="T41" s="91">
        <f t="shared" si="6"/>
        <v>7937</v>
      </c>
      <c r="U41" s="91">
        <f t="shared" si="6"/>
        <v>8121</v>
      </c>
      <c r="V41" s="91">
        <f t="shared" si="6"/>
        <v>7970</v>
      </c>
      <c r="W41" s="91">
        <f t="shared" si="6"/>
        <v>8015</v>
      </c>
      <c r="X41" s="91">
        <f t="shared" si="6"/>
        <v>3785</v>
      </c>
      <c r="Y41" s="91">
        <f t="shared" si="6"/>
        <v>7700</v>
      </c>
      <c r="Z41" s="91">
        <f t="shared" si="6"/>
        <v>7790</v>
      </c>
      <c r="AA41" s="91">
        <f t="shared" si="6"/>
        <v>8105</v>
      </c>
      <c r="AB41" s="91">
        <f t="shared" si="6"/>
        <v>0</v>
      </c>
      <c r="AC41" s="91">
        <f t="shared" si="6"/>
        <v>0</v>
      </c>
      <c r="AD41" s="91">
        <f t="shared" si="6"/>
        <v>0</v>
      </c>
      <c r="AE41" s="91">
        <f>SUM(AE36:AE39)</f>
        <v>0</v>
      </c>
      <c r="AF41" s="89">
        <f>SUM(AF36:AF40)</f>
        <v>179749</v>
      </c>
      <c r="AG41" s="89">
        <f>SUM(D41:AE41)</f>
        <v>179749</v>
      </c>
    </row>
    <row r="42" spans="3:33" ht="15.75">
      <c r="C42" s="94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2"/>
      <c r="R42" s="92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5"/>
      <c r="AG42" s="92"/>
    </row>
    <row r="43" spans="3:33" ht="20.25">
      <c r="C43" s="94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2"/>
      <c r="R43" s="92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0" t="s">
        <v>72</v>
      </c>
      <c r="AD43" s="93"/>
      <c r="AE43" s="93"/>
      <c r="AF43" s="89">
        <f>AF41-AF35</f>
        <v>0</v>
      </c>
      <c r="AG43" s="92"/>
    </row>
  </sheetData>
  <sheetProtection/>
  <mergeCells count="1">
    <mergeCell ref="AF2:AG2"/>
  </mergeCells>
  <conditionalFormatting sqref="AL29 AD8 U6:AE7 AD10:AD18 AE8:AE18 D6:D18 E16:E18 E6:E14 AL15:AL17 AC8:AC14 T19:AE27 D23:AE23 AC16:AC18 U8:AB18 D19:Q27 R26:S27 F6:T18 D5:AE5 Y5:Z30 R25:R27 R19:S24 S25 D28:AE30">
    <cfRule type="cellIs" priority="31" dxfId="5" operator="greaterThanOrEqual" stopIfTrue="1">
      <formula>450</formula>
    </cfRule>
    <cfRule type="cellIs" priority="32" dxfId="6" operator="greaterThanOrEqual" stopIfTrue="1">
      <formula>400</formula>
    </cfRule>
  </conditionalFormatting>
  <conditionalFormatting sqref="AH5:AH30 AF5:AF30">
    <cfRule type="cellIs" priority="33" dxfId="5" operator="greaterThanOrEqual" stopIfTrue="1">
      <formula>450</formula>
    </cfRule>
    <cfRule type="cellIs" priority="34" dxfId="7" operator="greaterThanOrEqual" stopIfTrue="1">
      <formula>400</formula>
    </cfRule>
  </conditionalFormatting>
  <conditionalFormatting sqref="T29 AL29">
    <cfRule type="cellIs" priority="30" dxfId="7" operator="greaterThan" stopIfTrue="1">
      <formula>399</formula>
    </cfRule>
  </conditionalFormatting>
  <printOptions/>
  <pageMargins left="0.2755905511811024" right="0" top="0.64" bottom="0.2362204724409449" header="0" footer="0"/>
  <pageSetup fitToHeight="1" fitToWidth="1" horizontalDpi="180" verticalDpi="18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tabSelected="1" showOutlineSymbols="0" zoomScale="87" zoomScaleNormal="87" zoomScalePageLayoutView="0" workbookViewId="0" topLeftCell="A1">
      <selection activeCell="J5" sqref="J5"/>
    </sheetView>
  </sheetViews>
  <sheetFormatPr defaultColWidth="11.140625" defaultRowHeight="12.75"/>
  <cols>
    <col min="1" max="1" width="6.00390625" style="30" customWidth="1"/>
    <col min="2" max="2" width="7.7109375" style="30" bestFit="1" customWidth="1"/>
    <col min="3" max="3" width="24.8515625" style="30" customWidth="1"/>
    <col min="4" max="6" width="11.140625" style="30" customWidth="1"/>
    <col min="7" max="7" width="16.28125" style="30" customWidth="1"/>
    <col min="8" max="8" width="11.140625" style="30" customWidth="1"/>
    <col min="9" max="9" width="4.421875" style="30" customWidth="1"/>
    <col min="10" max="10" width="11.140625" style="32" customWidth="1"/>
    <col min="11" max="11" width="11.140625" style="30" customWidth="1"/>
    <col min="12" max="12" width="9.8515625" style="30" customWidth="1"/>
    <col min="13" max="22" width="11.140625" style="30" customWidth="1"/>
    <col min="23" max="255" width="11.140625" style="31" customWidth="1"/>
    <col min="256" max="16384" width="11.140625" style="31" customWidth="1"/>
  </cols>
  <sheetData>
    <row r="1" spans="1:22" s="44" customFormat="1" ht="51" customHeight="1">
      <c r="A1" s="40" t="s">
        <v>35</v>
      </c>
      <c r="B1" s="40"/>
      <c r="C1" s="40"/>
      <c r="D1" s="40"/>
      <c r="E1" s="40"/>
      <c r="F1" s="40"/>
      <c r="G1" s="40"/>
      <c r="H1" s="41"/>
      <c r="I1" s="41"/>
      <c r="J1" s="42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s="44" customFormat="1" ht="33.75" customHeight="1">
      <c r="A2" s="53" t="s">
        <v>77</v>
      </c>
      <c r="B2" s="45"/>
      <c r="C2" s="45"/>
      <c r="E2" s="56"/>
      <c r="F2" s="56"/>
      <c r="G2" s="57"/>
      <c r="H2" s="47"/>
      <c r="I2" s="46"/>
      <c r="J2" s="48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28.5" customHeight="1">
      <c r="A3" s="30" t="s">
        <v>36</v>
      </c>
      <c r="B3" s="38" t="s">
        <v>48</v>
      </c>
      <c r="C3" s="30" t="s">
        <v>37</v>
      </c>
      <c r="D3" s="34" t="s">
        <v>40</v>
      </c>
      <c r="E3" s="34" t="s">
        <v>44</v>
      </c>
      <c r="F3" s="34" t="s">
        <v>59</v>
      </c>
      <c r="G3" s="35" t="s">
        <v>39</v>
      </c>
      <c r="H3" s="35" t="s">
        <v>38</v>
      </c>
      <c r="J3" s="30"/>
      <c r="S3" s="31"/>
      <c r="T3" s="31"/>
      <c r="U3" s="31"/>
      <c r="V3" s="31"/>
    </row>
    <row r="4" spans="1:22" ht="15.75">
      <c r="A4" s="30" t="s">
        <v>41</v>
      </c>
      <c r="B4" s="36" t="s">
        <v>42</v>
      </c>
      <c r="C4" s="30" t="s">
        <v>43</v>
      </c>
      <c r="D4" s="34" t="s">
        <v>49</v>
      </c>
      <c r="E4" s="34" t="s">
        <v>49</v>
      </c>
      <c r="F4" s="34" t="s">
        <v>58</v>
      </c>
      <c r="G4" s="35" t="s">
        <v>45</v>
      </c>
      <c r="H4" s="35" t="s">
        <v>46</v>
      </c>
      <c r="J4" s="30"/>
      <c r="S4" s="31"/>
      <c r="T4" s="31"/>
      <c r="U4" s="31"/>
      <c r="V4" s="31"/>
    </row>
    <row r="5" spans="1:22" ht="24.75" customHeight="1">
      <c r="A5" s="30">
        <v>1</v>
      </c>
      <c r="B5" s="34">
        <f>schnittliste!B5</f>
        <v>1</v>
      </c>
      <c r="C5" s="39" t="str">
        <f>schnittliste!C5</f>
        <v>Zavaschi Michael</v>
      </c>
      <c r="D5" s="49">
        <f>schnittliste!AH5</f>
        <v>22</v>
      </c>
      <c r="E5" s="50">
        <f>schnittliste!AG5</f>
        <v>9739</v>
      </c>
      <c r="F5" s="50">
        <f>schnittliste!AK5</f>
        <v>0</v>
      </c>
      <c r="G5" s="51">
        <f>schnittliste!AF5</f>
        <v>442.68</v>
      </c>
      <c r="H5" s="52">
        <f>schnittliste!AI5</f>
        <v>110</v>
      </c>
      <c r="J5" s="30"/>
      <c r="S5" s="31"/>
      <c r="T5" s="31"/>
      <c r="U5" s="31"/>
      <c r="V5" s="31"/>
    </row>
    <row r="6" spans="1:22" ht="24.75" customHeight="1">
      <c r="A6" s="30">
        <v>2</v>
      </c>
      <c r="B6" s="34">
        <f>schnittliste!B6</f>
        <v>1</v>
      </c>
      <c r="C6" s="39" t="str">
        <f>schnittliste!C6</f>
        <v>Kagerer Johann</v>
      </c>
      <c r="D6" s="49">
        <f>schnittliste!AH6</f>
        <v>22</v>
      </c>
      <c r="E6" s="50">
        <f>schnittliste!AG6</f>
        <v>9537</v>
      </c>
      <c r="F6" s="50">
        <f>schnittliste!AK6</f>
        <v>0</v>
      </c>
      <c r="G6" s="51">
        <f>schnittliste!AF6</f>
        <v>433.5</v>
      </c>
      <c r="H6" s="52">
        <f>schnittliste!AI6</f>
        <v>292</v>
      </c>
      <c r="J6" s="30"/>
      <c r="S6" s="31"/>
      <c r="T6" s="31"/>
      <c r="U6" s="31"/>
      <c r="V6" s="31"/>
    </row>
    <row r="7" spans="1:22" ht="24.75" customHeight="1">
      <c r="A7" s="30">
        <v>3</v>
      </c>
      <c r="B7" s="34">
        <f>schnittliste!B7</f>
        <v>1</v>
      </c>
      <c r="C7" s="39" t="str">
        <f>schnittliste!C7</f>
        <v>Leichtl Helmut</v>
      </c>
      <c r="D7" s="49">
        <f>schnittliste!AH7</f>
        <v>22</v>
      </c>
      <c r="E7" s="50">
        <f>schnittliste!AG7</f>
        <v>9447</v>
      </c>
      <c r="F7" s="50">
        <f>schnittliste!AK7</f>
        <v>0</v>
      </c>
      <c r="G7" s="51">
        <f>schnittliste!AF7</f>
        <v>429.41</v>
      </c>
      <c r="H7" s="52">
        <f>schnittliste!AI7</f>
        <v>530</v>
      </c>
      <c r="J7" s="30"/>
      <c r="S7" s="31"/>
      <c r="T7" s="31"/>
      <c r="U7" s="31"/>
      <c r="V7" s="31"/>
    </row>
    <row r="8" spans="1:22" ht="24.75" customHeight="1">
      <c r="A8" s="30">
        <v>4</v>
      </c>
      <c r="B8" s="34">
        <f>schnittliste!B8</f>
        <v>2</v>
      </c>
      <c r="C8" s="39" t="str">
        <f>schnittliste!C8</f>
        <v>Heidrich Georg</v>
      </c>
      <c r="D8" s="49">
        <f>schnittliste!AH8</f>
        <v>24</v>
      </c>
      <c r="E8" s="50">
        <f>schnittliste!AG8</f>
        <v>10168</v>
      </c>
      <c r="F8" s="50">
        <f>schnittliste!AK8</f>
        <v>0</v>
      </c>
      <c r="G8" s="51">
        <f>schnittliste!AF8</f>
        <v>423.67</v>
      </c>
      <c r="H8" s="52">
        <f>schnittliste!AI8</f>
        <v>312</v>
      </c>
      <c r="J8" s="30"/>
      <c r="S8" s="31"/>
      <c r="T8" s="31"/>
      <c r="U8" s="31"/>
      <c r="V8" s="31"/>
    </row>
    <row r="9" spans="1:22" ht="24.75" customHeight="1">
      <c r="A9" s="30">
        <v>5</v>
      </c>
      <c r="B9" s="34">
        <f>schnittliste!B9</f>
        <v>4</v>
      </c>
      <c r="C9" s="39" t="str">
        <f>schnittliste!C9</f>
        <v>Leichtl Rita</v>
      </c>
      <c r="D9" s="49">
        <f>schnittliste!AH9</f>
        <v>22</v>
      </c>
      <c r="E9" s="50">
        <f>schnittliste!AG9</f>
        <v>9297</v>
      </c>
      <c r="F9" s="50">
        <f>schnittliste!AK9</f>
        <v>0</v>
      </c>
      <c r="G9" s="51">
        <f>schnittliste!AF9</f>
        <v>422.59</v>
      </c>
      <c r="H9" s="52">
        <f>schnittliste!AI9</f>
        <v>408</v>
      </c>
      <c r="J9" s="30"/>
      <c r="S9" s="31"/>
      <c r="T9" s="31"/>
      <c r="U9" s="31"/>
      <c r="V9" s="31"/>
    </row>
    <row r="10" spans="1:22" ht="24.75" customHeight="1">
      <c r="A10" s="30">
        <v>6</v>
      </c>
      <c r="B10" s="34">
        <f>schnittliste!B10</f>
        <v>1</v>
      </c>
      <c r="C10" s="39" t="str">
        <f>schnittliste!C10</f>
        <v>Ponkratz Robert</v>
      </c>
      <c r="D10" s="49">
        <f>schnittliste!AH10</f>
        <v>20</v>
      </c>
      <c r="E10" s="50">
        <f>schnittliste!AG10</f>
        <v>8399</v>
      </c>
      <c r="F10" s="50">
        <f>schnittliste!AK10</f>
        <v>0</v>
      </c>
      <c r="G10" s="51">
        <f>schnittliste!AF10</f>
        <v>419.95</v>
      </c>
      <c r="H10" s="52">
        <f>schnittliste!AI10</f>
        <v>703</v>
      </c>
      <c r="J10" s="30"/>
      <c r="S10" s="31"/>
      <c r="T10" s="31"/>
      <c r="U10" s="31"/>
      <c r="V10" s="31"/>
    </row>
    <row r="11" spans="1:22" ht="24.75" customHeight="1">
      <c r="A11" s="30">
        <v>7</v>
      </c>
      <c r="B11" s="34">
        <f>schnittliste!B11</f>
        <v>1</v>
      </c>
      <c r="C11" s="39" t="str">
        <f>schnittliste!C11</f>
        <v>Widl Florian</v>
      </c>
      <c r="D11" s="49">
        <f>schnittliste!AH11</f>
        <v>22</v>
      </c>
      <c r="E11" s="50">
        <f>schnittliste!AG11</f>
        <v>9194</v>
      </c>
      <c r="F11" s="50">
        <f>schnittliste!AK11</f>
        <v>0</v>
      </c>
      <c r="G11" s="51">
        <f>schnittliste!AF11</f>
        <v>417.91</v>
      </c>
      <c r="H11" s="52">
        <f>schnittliste!AI11</f>
        <v>364</v>
      </c>
      <c r="J11" s="30"/>
      <c r="S11" s="31"/>
      <c r="T11" s="31"/>
      <c r="U11" s="31"/>
      <c r="V11" s="31"/>
    </row>
    <row r="12" spans="1:22" ht="24.75" customHeight="1">
      <c r="A12" s="30">
        <v>8</v>
      </c>
      <c r="B12" s="34">
        <f>schnittliste!B12</f>
        <v>2</v>
      </c>
      <c r="C12" s="39" t="str">
        <f>schnittliste!C12</f>
        <v>Link Karl-Heinz</v>
      </c>
      <c r="D12" s="49">
        <f>schnittliste!AH12</f>
        <v>21</v>
      </c>
      <c r="E12" s="50">
        <f>schnittliste!AG12</f>
        <v>8746</v>
      </c>
      <c r="F12" s="50">
        <f>schnittliste!AK12</f>
        <v>0</v>
      </c>
      <c r="G12" s="51">
        <f>schnittliste!AF12</f>
        <v>416.48</v>
      </c>
      <c r="H12" s="52">
        <f>schnittliste!AI12</f>
        <v>258</v>
      </c>
      <c r="J12" s="30"/>
      <c r="S12" s="31"/>
      <c r="T12" s="31"/>
      <c r="U12" s="31"/>
      <c r="V12" s="31"/>
    </row>
    <row r="13" spans="1:22" ht="24.75" customHeight="1">
      <c r="A13" s="30">
        <v>9</v>
      </c>
      <c r="B13" s="34">
        <f>schnittliste!B13</f>
        <v>2</v>
      </c>
      <c r="C13" s="39" t="str">
        <f>schnittliste!C13</f>
        <v>Kagerer Josef</v>
      </c>
      <c r="D13" s="49">
        <f>schnittliste!AH13</f>
        <v>20</v>
      </c>
      <c r="E13" s="50">
        <f>schnittliste!AG13</f>
        <v>8309</v>
      </c>
      <c r="F13" s="50">
        <f>schnittliste!AK13</f>
        <v>0</v>
      </c>
      <c r="G13" s="51">
        <f>schnittliste!AF13</f>
        <v>415.45</v>
      </c>
      <c r="H13" s="52">
        <f>schnittliste!AI13</f>
        <v>640</v>
      </c>
      <c r="J13" s="30"/>
      <c r="S13" s="31"/>
      <c r="T13" s="31"/>
      <c r="U13" s="31"/>
      <c r="V13" s="31"/>
    </row>
    <row r="14" spans="1:22" ht="24.75" customHeight="1">
      <c r="A14" s="30">
        <v>10</v>
      </c>
      <c r="B14" s="34">
        <f>schnittliste!B14</f>
        <v>1</v>
      </c>
      <c r="C14" s="39" t="str">
        <f>schnittliste!C14</f>
        <v>Zavaschi Sorin</v>
      </c>
      <c r="D14" s="49">
        <f>schnittliste!AH14</f>
        <v>21</v>
      </c>
      <c r="E14" s="50">
        <f>schnittliste!AG14</f>
        <v>8617</v>
      </c>
      <c r="F14" s="50">
        <f>schnittliste!AK14</f>
        <v>0</v>
      </c>
      <c r="G14" s="51">
        <f>schnittliste!AF14</f>
        <v>410.33</v>
      </c>
      <c r="H14" s="52">
        <f>schnittliste!AI14</f>
        <v>219</v>
      </c>
      <c r="J14" s="30"/>
      <c r="S14" s="31"/>
      <c r="T14" s="31"/>
      <c r="U14" s="31"/>
      <c r="V14" s="31"/>
    </row>
    <row r="15" spans="1:22" ht="24.75" customHeight="1">
      <c r="A15" s="30">
        <v>11</v>
      </c>
      <c r="B15" s="34">
        <f>schnittliste!B15</f>
        <v>2</v>
      </c>
      <c r="C15" s="39" t="str">
        <f>schnittliste!C15</f>
        <v>Witt Michael</v>
      </c>
      <c r="D15" s="49">
        <f>schnittliste!AH15</f>
        <v>18</v>
      </c>
      <c r="E15" s="50">
        <f>schnittliste!AG15</f>
        <v>7331</v>
      </c>
      <c r="F15" s="50">
        <f>schnittliste!AK15</f>
        <v>0</v>
      </c>
      <c r="G15" s="51">
        <f>schnittliste!AF15</f>
        <v>407.28</v>
      </c>
      <c r="H15" s="52">
        <f>schnittliste!AI15</f>
        <v>96</v>
      </c>
      <c r="J15" s="30"/>
      <c r="S15" s="31"/>
      <c r="T15" s="31"/>
      <c r="U15" s="31"/>
      <c r="V15" s="31"/>
    </row>
    <row r="16" spans="1:22" ht="24.75" customHeight="1">
      <c r="A16" s="30">
        <v>12</v>
      </c>
      <c r="B16" s="34">
        <f>schnittliste!B16</f>
        <v>2</v>
      </c>
      <c r="C16" s="39" t="str">
        <f>schnittliste!C16</f>
        <v>Stenrüter Heinz</v>
      </c>
      <c r="D16" s="49">
        <f>schnittliste!AH16</f>
        <v>22</v>
      </c>
      <c r="E16" s="50">
        <f>schnittliste!AG16</f>
        <v>8817</v>
      </c>
      <c r="F16" s="50">
        <f>schnittliste!AK16</f>
        <v>0</v>
      </c>
      <c r="G16" s="51">
        <f>schnittliste!AF16</f>
        <v>400.77</v>
      </c>
      <c r="H16" s="52">
        <f>schnittliste!AI16</f>
        <v>64</v>
      </c>
      <c r="J16" s="30"/>
      <c r="S16" s="31"/>
      <c r="T16" s="31"/>
      <c r="U16" s="31"/>
      <c r="V16" s="31"/>
    </row>
    <row r="17" spans="1:22" ht="24.75" customHeight="1">
      <c r="A17" s="30">
        <v>13</v>
      </c>
      <c r="B17" s="34">
        <f>schnittliste!B17</f>
        <v>4</v>
      </c>
      <c r="C17" s="39" t="str">
        <f>schnittliste!C17</f>
        <v>Witt Romelia</v>
      </c>
      <c r="D17" s="49">
        <f>schnittliste!AH17</f>
        <v>20</v>
      </c>
      <c r="E17" s="50">
        <f>schnittliste!AG17</f>
        <v>8010</v>
      </c>
      <c r="F17" s="50">
        <f>schnittliste!AK17</f>
        <v>0</v>
      </c>
      <c r="G17" s="51">
        <f>schnittliste!AF17</f>
        <v>400.5</v>
      </c>
      <c r="H17" s="52">
        <f>schnittliste!AI17</f>
        <v>85</v>
      </c>
      <c r="J17" s="30"/>
      <c r="S17" s="31"/>
      <c r="T17" s="31"/>
      <c r="U17" s="31"/>
      <c r="V17" s="31"/>
    </row>
    <row r="18" spans="1:22" ht="24.75" customHeight="1">
      <c r="A18" s="30">
        <v>14</v>
      </c>
      <c r="B18" s="34">
        <f>schnittliste!B18</f>
        <v>4</v>
      </c>
      <c r="C18" s="39" t="str">
        <f>schnittliste!C18</f>
        <v>Zavaschi Cristina</v>
      </c>
      <c r="D18" s="49">
        <f>schnittliste!AH18</f>
        <v>21</v>
      </c>
      <c r="E18" s="50">
        <f>schnittliste!AG18</f>
        <v>8394</v>
      </c>
      <c r="F18" s="50">
        <f>schnittliste!AK18</f>
        <v>0</v>
      </c>
      <c r="G18" s="51">
        <f>schnittliste!AF18</f>
        <v>399.71</v>
      </c>
      <c r="H18" s="52">
        <f>schnittliste!AI18</f>
        <v>205</v>
      </c>
      <c r="J18" s="30"/>
      <c r="S18" s="31"/>
      <c r="T18" s="31"/>
      <c r="U18" s="31"/>
      <c r="V18" s="31"/>
    </row>
    <row r="19" spans="1:22" ht="24.75" customHeight="1">
      <c r="A19" s="30">
        <v>15</v>
      </c>
      <c r="B19" s="34">
        <f>schnittliste!B19</f>
        <v>2</v>
      </c>
      <c r="C19" s="39" t="str">
        <f>schnittliste!C19</f>
        <v>Kulzinger Gerhard</v>
      </c>
      <c r="D19" s="49">
        <f>schnittliste!AH19</f>
        <v>17</v>
      </c>
      <c r="E19" s="50">
        <f>schnittliste!AG19</f>
        <v>6762</v>
      </c>
      <c r="F19" s="50">
        <f>schnittliste!AK19</f>
        <v>0</v>
      </c>
      <c r="G19" s="51">
        <f>schnittliste!AF19</f>
        <v>397.76</v>
      </c>
      <c r="H19" s="52">
        <f>schnittliste!AI19</f>
        <v>780</v>
      </c>
      <c r="J19" s="30"/>
      <c r="S19" s="31"/>
      <c r="T19" s="31"/>
      <c r="U19" s="31"/>
      <c r="V19" s="31"/>
    </row>
    <row r="20" spans="1:22" ht="24.75" customHeight="1">
      <c r="A20" s="30">
        <v>16</v>
      </c>
      <c r="B20" s="34">
        <f>schnittliste!B20</f>
        <v>3</v>
      </c>
      <c r="C20" s="39" t="str">
        <f>schnittliste!C20</f>
        <v>Stadler Wolfgang</v>
      </c>
      <c r="D20" s="49">
        <f>schnittliste!AH20</f>
        <v>25</v>
      </c>
      <c r="E20" s="50">
        <f>schnittliste!AG20</f>
        <v>9564</v>
      </c>
      <c r="F20" s="50">
        <f>schnittliste!AK20</f>
        <v>366</v>
      </c>
      <c r="G20" s="51">
        <f>schnittliste!AF20</f>
        <v>382.56</v>
      </c>
      <c r="H20" s="52">
        <f>schnittliste!AI20</f>
        <v>223</v>
      </c>
      <c r="J20" s="30"/>
      <c r="S20" s="31"/>
      <c r="T20" s="31"/>
      <c r="U20" s="31"/>
      <c r="V20" s="31"/>
    </row>
    <row r="21" spans="1:22" ht="24.75" customHeight="1">
      <c r="A21" s="30">
        <v>17</v>
      </c>
      <c r="B21" s="34">
        <f>schnittliste!B21</f>
        <v>3</v>
      </c>
      <c r="C21" s="39" t="str">
        <f>schnittliste!C21</f>
        <v>Schlehhuber Franz</v>
      </c>
      <c r="D21" s="49">
        <f>schnittliste!AH21</f>
        <v>10</v>
      </c>
      <c r="E21" s="50">
        <f>schnittliste!AG21</f>
        <v>3799</v>
      </c>
      <c r="F21" s="50">
        <f>schnittliste!AK21</f>
        <v>0</v>
      </c>
      <c r="G21" s="51">
        <f>schnittliste!AF21</f>
        <v>379.9</v>
      </c>
      <c r="H21" s="52">
        <f>schnittliste!AI21</f>
        <v>10</v>
      </c>
      <c r="J21" s="30"/>
      <c r="S21" s="31"/>
      <c r="T21" s="31"/>
      <c r="U21" s="31"/>
      <c r="V21" s="31"/>
    </row>
    <row r="22" spans="1:22" ht="24.75" customHeight="1">
      <c r="A22" s="30">
        <v>18</v>
      </c>
      <c r="B22" s="34">
        <f>schnittliste!B22</f>
        <v>3</v>
      </c>
      <c r="C22" s="39" t="str">
        <f>schnittliste!C22</f>
        <v>Eichenseher Theo</v>
      </c>
      <c r="D22" s="49">
        <f>schnittliste!AH22</f>
        <v>23</v>
      </c>
      <c r="E22" s="50">
        <f>schnittliste!AG22</f>
        <v>8453</v>
      </c>
      <c r="F22" s="50">
        <f>schnittliste!AK22</f>
        <v>388</v>
      </c>
      <c r="G22" s="51">
        <f>schnittliste!AF22</f>
        <v>367.52</v>
      </c>
      <c r="H22" s="52">
        <f>schnittliste!AI22</f>
        <v>577</v>
      </c>
      <c r="I22" s="30" t="s">
        <v>43</v>
      </c>
      <c r="J22" s="30"/>
      <c r="S22" s="31"/>
      <c r="T22" s="31"/>
      <c r="U22" s="31"/>
      <c r="V22" s="31"/>
    </row>
    <row r="23" spans="1:22" ht="24.75" customHeight="1">
      <c r="A23" s="30">
        <v>19</v>
      </c>
      <c r="B23" s="34">
        <f>schnittliste!B23</f>
        <v>3</v>
      </c>
      <c r="C23" s="39" t="str">
        <f>schnittliste!C23</f>
        <v>Kraus Robert</v>
      </c>
      <c r="D23" s="49">
        <f>schnittliste!AH23</f>
        <v>20</v>
      </c>
      <c r="E23" s="50">
        <f>schnittliste!AG23</f>
        <v>7281</v>
      </c>
      <c r="F23" s="50">
        <f>schnittliste!AK23</f>
        <v>371</v>
      </c>
      <c r="G23" s="51">
        <f>schnittliste!AF23</f>
        <v>364.05</v>
      </c>
      <c r="H23" s="52">
        <f>schnittliste!AI23</f>
        <v>20</v>
      </c>
      <c r="J23" s="30"/>
      <c r="S23" s="31"/>
      <c r="T23" s="31"/>
      <c r="U23" s="31"/>
      <c r="V23" s="31"/>
    </row>
    <row r="24" spans="1:22" ht="24.75" customHeight="1">
      <c r="A24" s="30">
        <v>20</v>
      </c>
      <c r="B24" s="34">
        <f>schnittliste!B24</f>
        <v>3</v>
      </c>
      <c r="C24" s="39" t="str">
        <f>schnittliste!C24</f>
        <v>Niebler Richard</v>
      </c>
      <c r="D24" s="49">
        <f>schnittliste!AH24</f>
        <v>21</v>
      </c>
      <c r="E24" s="50">
        <f>schnittliste!AG24</f>
        <v>7534</v>
      </c>
      <c r="F24" s="50">
        <f>schnittliste!AK24</f>
        <v>358</v>
      </c>
      <c r="G24" s="51">
        <f>schnittliste!AF24</f>
        <v>358.76</v>
      </c>
      <c r="H24" s="52">
        <f>schnittliste!AI24</f>
        <v>21</v>
      </c>
      <c r="I24" s="34"/>
      <c r="J24" s="30"/>
      <c r="S24" s="31"/>
      <c r="T24" s="31"/>
      <c r="U24" s="31"/>
      <c r="V24" s="31"/>
    </row>
    <row r="25" spans="1:22" ht="24.75" customHeight="1">
      <c r="A25" s="30">
        <v>21</v>
      </c>
      <c r="B25" s="34">
        <f>schnittliste!B25</f>
        <v>4</v>
      </c>
      <c r="C25" s="39" t="str">
        <f>schnittliste!C25</f>
        <v>Zieglmeier Roswitha</v>
      </c>
      <c r="D25" s="49">
        <f>schnittliste!AH25</f>
        <v>20</v>
      </c>
      <c r="E25" s="50">
        <f>schnittliste!AG25</f>
        <v>7069</v>
      </c>
      <c r="F25" s="50">
        <f>schnittliste!AK25</f>
        <v>0</v>
      </c>
      <c r="G25" s="51">
        <f>schnittliste!AF25</f>
        <v>353.45</v>
      </c>
      <c r="H25" s="52">
        <f>schnittliste!AI25</f>
        <v>86</v>
      </c>
      <c r="J25" s="30"/>
      <c r="S25" s="31"/>
      <c r="T25" s="31"/>
      <c r="U25" s="31"/>
      <c r="V25" s="31"/>
    </row>
    <row r="26" spans="1:22" ht="24.75" customHeight="1">
      <c r="A26" s="30">
        <v>22</v>
      </c>
      <c r="B26" s="34">
        <f>schnittliste!B26</f>
        <v>3</v>
      </c>
      <c r="C26" s="39" t="str">
        <f>schnittliste!C26</f>
        <v>Pörner Peter</v>
      </c>
      <c r="D26" s="49">
        <f>schnittliste!AH26</f>
        <v>7</v>
      </c>
      <c r="E26" s="50">
        <f>schnittliste!AG26</f>
        <v>2461</v>
      </c>
      <c r="F26" s="50">
        <f>schnittliste!AK26</f>
        <v>0</v>
      </c>
      <c r="G26" s="51">
        <f>schnittliste!AF26</f>
        <v>351.57</v>
      </c>
      <c r="H26" s="52">
        <f>schnittliste!AI26</f>
        <v>486</v>
      </c>
      <c r="J26" s="30"/>
      <c r="K26" s="34"/>
      <c r="R26" s="34"/>
      <c r="S26" s="31"/>
      <c r="T26" s="31"/>
      <c r="U26" s="31"/>
      <c r="V26" s="31"/>
    </row>
    <row r="27" spans="1:22" ht="24.75" customHeight="1">
      <c r="A27" s="30">
        <v>23</v>
      </c>
      <c r="B27" s="34">
        <f>schnittliste!B27</f>
        <v>4</v>
      </c>
      <c r="C27" s="39" t="str">
        <f>schnittliste!C27</f>
        <v>Brosch Annerose</v>
      </c>
      <c r="D27" s="49">
        <f>schnittliste!AH27</f>
        <v>5</v>
      </c>
      <c r="E27" s="50">
        <f>schnittliste!AG27</f>
        <v>1539</v>
      </c>
      <c r="F27" s="50">
        <f>schnittliste!AK27</f>
        <v>0</v>
      </c>
      <c r="G27" s="51">
        <f>schnittliste!AF27</f>
        <v>307.8</v>
      </c>
      <c r="H27" s="52">
        <f>schnittliste!AI27</f>
        <v>17</v>
      </c>
      <c r="I27" s="34"/>
      <c r="J27" s="30"/>
      <c r="K27" s="34"/>
      <c r="R27" s="34"/>
      <c r="S27" s="31"/>
      <c r="T27" s="31"/>
      <c r="U27" s="31"/>
      <c r="V27" s="31"/>
    </row>
    <row r="28" spans="1:22" ht="24.75" customHeight="1">
      <c r="A28" s="30">
        <v>24</v>
      </c>
      <c r="B28" s="34">
        <f>schnittliste!B28</f>
        <v>2</v>
      </c>
      <c r="C28" s="39" t="str">
        <f>schnittliste!C28</f>
        <v>Pörner Robert</v>
      </c>
      <c r="D28" s="49">
        <f>schnittliste!AH28</f>
        <v>3</v>
      </c>
      <c r="E28" s="50">
        <f>schnittliste!AG28</f>
        <v>1282</v>
      </c>
      <c r="F28" s="50">
        <f>schnittliste!AK28</f>
        <v>0</v>
      </c>
      <c r="G28" s="51">
        <f>schnittliste!AF28</f>
        <v>427.33</v>
      </c>
      <c r="H28" s="52">
        <f>schnittliste!AI28</f>
        <v>460</v>
      </c>
      <c r="J28" s="30"/>
      <c r="S28" s="31"/>
      <c r="T28" s="31"/>
      <c r="U28" s="31"/>
      <c r="V28" s="31"/>
    </row>
    <row r="29" spans="1:22" ht="24.75" customHeight="1">
      <c r="A29" s="30">
        <v>25</v>
      </c>
      <c r="B29" s="34">
        <f>schnittliste!B29</f>
        <v>3</v>
      </c>
      <c r="C29" s="39" t="str">
        <f>schnittliste!C29</f>
        <v>Höcherl Josef</v>
      </c>
      <c r="D29" s="49">
        <f>schnittliste!AH29</f>
        <v>0</v>
      </c>
      <c r="E29" s="50">
        <f>schnittliste!AG29</f>
        <v>0</v>
      </c>
      <c r="F29" s="50">
        <f>schnittliste!AK29</f>
        <v>0</v>
      </c>
      <c r="G29" s="51">
        <f>schnittliste!AF29</f>
        <v>0</v>
      </c>
      <c r="H29" s="52">
        <f>schnittliste!AI29</f>
        <v>537</v>
      </c>
      <c r="J29" s="30"/>
      <c r="S29" s="31"/>
      <c r="T29" s="31"/>
      <c r="U29" s="31"/>
      <c r="V29" s="31"/>
    </row>
    <row r="30" spans="1:22" ht="25.5" customHeight="1">
      <c r="A30" s="30">
        <v>26</v>
      </c>
      <c r="B30" s="34">
        <f>schnittliste!B30</f>
        <v>3</v>
      </c>
      <c r="C30" s="39" t="str">
        <f>schnittliste!C30</f>
        <v>Schieber Norbert</v>
      </c>
      <c r="D30" s="49">
        <f>schnittliste!AH30</f>
        <v>0</v>
      </c>
      <c r="E30" s="50">
        <f>schnittliste!AG30</f>
        <v>0</v>
      </c>
      <c r="F30" s="50">
        <f>schnittliste!AK30</f>
        <v>0</v>
      </c>
      <c r="G30" s="51">
        <f>schnittliste!AF30</f>
        <v>0</v>
      </c>
      <c r="H30" s="52">
        <f>schnittliste!AI30</f>
        <v>526</v>
      </c>
      <c r="J30" s="30"/>
      <c r="K30" s="34"/>
      <c r="R30" s="34"/>
      <c r="S30" s="31"/>
      <c r="T30" s="31"/>
      <c r="U30" s="31"/>
      <c r="V30" s="31"/>
    </row>
    <row r="31" spans="7:22" ht="19.5" customHeight="1">
      <c r="G31" s="34"/>
      <c r="J31" s="30"/>
      <c r="K31" s="34"/>
      <c r="R31" s="34"/>
      <c r="S31" s="31"/>
      <c r="T31" s="31"/>
      <c r="U31" s="31"/>
      <c r="V31" s="31"/>
    </row>
    <row r="32" spans="10:22" ht="39.75" customHeight="1">
      <c r="J32" s="30"/>
      <c r="K32" s="34"/>
      <c r="R32" s="34"/>
      <c r="S32" s="31"/>
      <c r="T32" s="31"/>
      <c r="U32" s="31"/>
      <c r="V32" s="31"/>
    </row>
    <row r="33" spans="2:22" ht="21.75">
      <c r="B33" s="33" t="s">
        <v>47</v>
      </c>
      <c r="F33" s="54" t="s">
        <v>50</v>
      </c>
      <c r="G33" s="103">
        <f ca="1">TODAY()</f>
        <v>41377</v>
      </c>
      <c r="H33" s="103"/>
      <c r="J33" s="30"/>
      <c r="K33" s="34"/>
      <c r="R33" s="34"/>
      <c r="S33" s="31"/>
      <c r="T33" s="31"/>
      <c r="U33" s="31"/>
      <c r="V33" s="31"/>
    </row>
    <row r="34" spans="1:22" ht="15">
      <c r="A34" s="30" t="s">
        <v>43</v>
      </c>
      <c r="O34" s="34"/>
      <c r="V34" s="34"/>
    </row>
    <row r="35" spans="10:22" ht="15">
      <c r="J35" s="30"/>
      <c r="O35" s="34"/>
      <c r="V35" s="34"/>
    </row>
    <row r="36" spans="10:22" ht="15">
      <c r="J36" s="30"/>
      <c r="O36" s="34"/>
      <c r="V36" s="34"/>
    </row>
    <row r="37" spans="10:22" ht="22.5" customHeight="1">
      <c r="J37" s="30"/>
      <c r="O37" s="34"/>
      <c r="V37" s="34"/>
    </row>
    <row r="38" spans="10:22" ht="15" customHeight="1">
      <c r="J38" s="30"/>
      <c r="O38" s="34"/>
      <c r="V38" s="34"/>
    </row>
    <row r="39" spans="10:22" ht="15">
      <c r="J39" s="30"/>
      <c r="O39" s="34"/>
      <c r="V39" s="34"/>
    </row>
    <row r="40" spans="1:22" ht="30" customHeight="1">
      <c r="A40" s="28"/>
      <c r="B40" s="28"/>
      <c r="C40" s="28"/>
      <c r="D40" s="28"/>
      <c r="E40" s="28"/>
      <c r="F40" s="28"/>
      <c r="G40" s="28"/>
      <c r="H40" s="29"/>
      <c r="I40" s="29"/>
      <c r="O40" s="34"/>
      <c r="V40" s="34"/>
    </row>
    <row r="41" spans="15:22" ht="19.5" customHeight="1">
      <c r="O41" s="34"/>
      <c r="P41" s="34"/>
      <c r="Q41" s="34"/>
      <c r="R41" s="34"/>
      <c r="S41" s="34"/>
      <c r="T41" s="34"/>
      <c r="U41" s="34"/>
      <c r="V41" s="34"/>
    </row>
    <row r="42" spans="2:4" ht="30" customHeight="1">
      <c r="B42" s="29"/>
      <c r="C42" s="37"/>
      <c r="D42" s="29"/>
    </row>
    <row r="43" spans="2:4" ht="19.5" customHeight="1">
      <c r="B43" s="29"/>
      <c r="C43" s="29"/>
      <c r="D43" s="29"/>
    </row>
    <row r="44" ht="21.75" customHeight="1"/>
    <row r="45" ht="21.75" customHeight="1"/>
    <row r="46" ht="21.75" customHeight="1"/>
    <row r="47" ht="21.75" customHeight="1"/>
    <row r="48" ht="21.75" customHeight="1"/>
  </sheetData>
  <sheetProtection/>
  <mergeCells count="1">
    <mergeCell ref="G33:H33"/>
  </mergeCells>
  <printOptions/>
  <pageMargins left="0.58" right="0.07" top="0.375" bottom="0.5027777777777778" header="0.4921259845" footer="0.4921259845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 Kagerer</dc:creator>
  <cp:keywords/>
  <dc:description/>
  <cp:lastModifiedBy>Johann Kagerer</cp:lastModifiedBy>
  <cp:lastPrinted>2013-04-13T07:27:19Z</cp:lastPrinted>
  <dcterms:created xsi:type="dcterms:W3CDTF">2009-02-02T12:47:41Z</dcterms:created>
  <dcterms:modified xsi:type="dcterms:W3CDTF">2013-04-13T07:48:48Z</dcterms:modified>
  <cp:category/>
  <cp:version/>
  <cp:contentType/>
  <cp:contentStatus/>
</cp:coreProperties>
</file>